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 tabRatio="939"/>
  </bookViews>
  <sheets>
    <sheet name="STATISTIKA" sheetId="2" r:id="rId1"/>
    <sheet name="POPIS" sheetId="3" r:id="rId2"/>
    <sheet name="HERITAGE" sheetId="5" r:id="rId3"/>
    <sheet name="DIFUZNI" sheetId="6" r:id="rId4"/>
    <sheet name="INTEGRALNI" sheetId="7" r:id="rId5"/>
    <sheet name="LJEČILIŠNI" sheetId="8" r:id="rId6"/>
    <sheet name="HOTELI POSEBNOG STANDARDA" sheetId="9" r:id="rId7"/>
    <sheet name="OZNAKE POSEBNOG STANDARDA" sheetId="10" r:id="rId8"/>
    <sheet name="GLAMPING" sheetId="13" r:id="rId9"/>
    <sheet name="KVALITETA" sheetId="11" r:id="rId10"/>
    <sheet name="MARINE PO STARIM PRAVILNICIMA" sheetId="12" r:id="rId11"/>
  </sheets>
  <externalReferences>
    <externalReference r:id="rId12"/>
  </externalReferences>
  <definedNames>
    <definedName name="_xlnm._FilterDatabase" localSheetId="1" hidden="1">POPIS!$A$7:$M$116</definedName>
  </definedNames>
  <calcPr calcId="162913"/>
  <fileRecoveryPr autoRecover="0"/>
</workbook>
</file>

<file path=xl/calcChain.xml><?xml version="1.0" encoding="utf-8"?>
<calcChain xmlns="http://schemas.openxmlformats.org/spreadsheetml/2006/main">
  <c r="A31" i="5" l="1"/>
  <c r="A32" i="5" s="1"/>
  <c r="A33" i="5" s="1"/>
  <c r="A34" i="5" s="1"/>
  <c r="G1421" i="3" l="1"/>
  <c r="H1421" i="3"/>
  <c r="F1421" i="3"/>
  <c r="A1421" i="3"/>
  <c r="A27" i="12" l="1"/>
  <c r="A28" i="12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G510" i="3" l="1"/>
  <c r="H510" i="3"/>
  <c r="F510" i="3"/>
  <c r="A510" i="3"/>
  <c r="A5" i="7" l="1"/>
  <c r="J211" i="3" l="1"/>
  <c r="I211" i="3"/>
  <c r="H211" i="3"/>
  <c r="G211" i="3"/>
  <c r="F211" i="3"/>
  <c r="A211" i="3"/>
  <c r="G2291" i="3" l="1"/>
  <c r="H2291" i="3"/>
  <c r="I2291" i="3"/>
  <c r="J2291" i="3"/>
  <c r="K2291" i="3"/>
  <c r="L2291" i="3"/>
  <c r="F2291" i="3"/>
  <c r="A2291" i="3"/>
  <c r="G199" i="3" l="1"/>
  <c r="H199" i="3"/>
  <c r="I199" i="3"/>
  <c r="J199" i="3"/>
  <c r="F199" i="3"/>
  <c r="A199" i="3"/>
  <c r="A470" i="3" l="1"/>
  <c r="H670" i="2" l="1"/>
  <c r="G670" i="2"/>
  <c r="I4" i="13"/>
  <c r="H4" i="13"/>
  <c r="A4" i="13"/>
  <c r="A1848" i="3"/>
  <c r="A1855" i="3"/>
  <c r="A1142" i="3"/>
  <c r="A5" i="10"/>
  <c r="G2551" i="3"/>
  <c r="H2551" i="3"/>
  <c r="I2551" i="3"/>
  <c r="J2551" i="3"/>
  <c r="K2551" i="3"/>
  <c r="L2551" i="3"/>
  <c r="F2551" i="3"/>
  <c r="A2551" i="3"/>
  <c r="G744" i="3" l="1"/>
  <c r="H744" i="3"/>
  <c r="I744" i="3"/>
  <c r="J744" i="3"/>
  <c r="F744" i="3"/>
  <c r="A744" i="3"/>
  <c r="F4" i="6" l="1"/>
  <c r="G4" i="6"/>
  <c r="H4" i="6"/>
  <c r="I4" i="6"/>
  <c r="K4" i="6"/>
  <c r="E4" i="6"/>
  <c r="A4" i="6"/>
  <c r="G110" i="3" l="1"/>
  <c r="H110" i="3"/>
  <c r="I110" i="3"/>
  <c r="J110" i="3"/>
  <c r="K110" i="3"/>
  <c r="L110" i="3"/>
  <c r="F110" i="3"/>
  <c r="A110" i="3"/>
  <c r="G690" i="3"/>
  <c r="H690" i="3"/>
  <c r="I690" i="3"/>
  <c r="J690" i="3"/>
  <c r="K690" i="3"/>
  <c r="L690" i="3"/>
  <c r="F690" i="3"/>
  <c r="A690" i="3"/>
  <c r="G483" i="3" l="1"/>
  <c r="H483" i="3"/>
  <c r="I483" i="3"/>
  <c r="J483" i="3"/>
  <c r="F483" i="3"/>
  <c r="A483" i="3"/>
  <c r="M28" i="7" l="1"/>
  <c r="G723" i="3" l="1"/>
  <c r="H723" i="3"/>
  <c r="I723" i="3"/>
  <c r="J723" i="3"/>
  <c r="K723" i="3"/>
  <c r="L723" i="3"/>
  <c r="F723" i="3"/>
  <c r="A723" i="3"/>
  <c r="J6" i="13" l="1"/>
  <c r="K6" i="13" l="1"/>
  <c r="J4" i="13"/>
  <c r="G683" i="2"/>
  <c r="I7" i="13"/>
  <c r="H7" i="13"/>
  <c r="G7" i="13"/>
  <c r="A7" i="13"/>
  <c r="A9" i="13" s="1"/>
  <c r="G669" i="2"/>
  <c r="G4" i="13"/>
  <c r="G691" i="2"/>
  <c r="F691" i="2"/>
  <c r="H691" i="2"/>
  <c r="F669" i="2"/>
  <c r="G9" i="13" l="1"/>
  <c r="J7" i="13"/>
  <c r="K7" i="13" s="1"/>
  <c r="H683" i="2"/>
  <c r="H669" i="2" s="1"/>
  <c r="H713" i="2" s="1"/>
  <c r="K4" i="13"/>
  <c r="K9" i="13" s="1"/>
  <c r="I9" i="13"/>
  <c r="J9" i="13"/>
  <c r="H9" i="13"/>
  <c r="F713" i="2"/>
  <c r="E722" i="2" s="1"/>
  <c r="G713" i="2"/>
  <c r="G526" i="3"/>
  <c r="H526" i="3"/>
  <c r="I526" i="3"/>
  <c r="J526" i="3"/>
  <c r="K526" i="3"/>
  <c r="L526" i="3"/>
  <c r="F526" i="3"/>
  <c r="A526" i="3"/>
  <c r="G1100" i="3" l="1"/>
  <c r="H1100" i="3"/>
  <c r="I1100" i="3"/>
  <c r="J1100" i="3"/>
  <c r="K1100" i="3"/>
  <c r="L1100" i="3"/>
  <c r="F1100" i="3"/>
  <c r="A1100" i="3"/>
  <c r="G1003" i="3"/>
  <c r="H1003" i="3"/>
  <c r="I1003" i="3"/>
  <c r="J1003" i="3"/>
  <c r="K1003" i="3"/>
  <c r="L1003" i="3"/>
  <c r="F1003" i="3"/>
  <c r="A1003" i="3"/>
  <c r="G278" i="3" l="1"/>
  <c r="F278" i="3"/>
  <c r="H279" i="3"/>
  <c r="H278" i="3" s="1"/>
  <c r="A278" i="3"/>
  <c r="F35" i="5" l="1"/>
  <c r="G35" i="5"/>
  <c r="H35" i="5"/>
  <c r="I35" i="5"/>
  <c r="K35" i="5"/>
  <c r="E35" i="5"/>
  <c r="A957" i="3" l="1"/>
  <c r="G2286" i="3" l="1"/>
  <c r="H2286" i="3"/>
  <c r="I2286" i="3"/>
  <c r="J2286" i="3"/>
  <c r="K2286" i="3"/>
  <c r="L2286" i="3"/>
  <c r="F2286" i="3"/>
  <c r="G2288" i="3"/>
  <c r="H2288" i="3"/>
  <c r="I2288" i="3"/>
  <c r="J2288" i="3"/>
  <c r="K2288" i="3"/>
  <c r="L2288" i="3"/>
  <c r="F2288" i="3"/>
  <c r="A2288" i="3"/>
  <c r="A2286" i="3"/>
  <c r="G13" i="3" l="1"/>
  <c r="H13" i="3"/>
  <c r="I13" i="3"/>
  <c r="J13" i="3"/>
  <c r="K13" i="3"/>
  <c r="L13" i="3"/>
  <c r="F13" i="3"/>
  <c r="A13" i="3"/>
  <c r="G794" i="3" l="1"/>
  <c r="H794" i="3"/>
  <c r="I794" i="3"/>
  <c r="J794" i="3"/>
  <c r="F794" i="3"/>
  <c r="A794" i="3"/>
  <c r="G1819" i="3" l="1"/>
  <c r="H1819" i="3"/>
  <c r="I1819" i="3"/>
  <c r="J1819" i="3"/>
  <c r="F1819" i="3"/>
  <c r="A1819" i="3"/>
  <c r="A20" i="5"/>
  <c r="A22" i="5" s="1"/>
  <c r="A23" i="5" s="1"/>
  <c r="A25" i="5" s="1"/>
  <c r="A27" i="5" s="1"/>
  <c r="A29" i="5" s="1"/>
  <c r="A30" i="5" s="1"/>
  <c r="G1394" i="3" l="1"/>
  <c r="H1394" i="3"/>
  <c r="I1394" i="3"/>
  <c r="J1394" i="3"/>
  <c r="F1394" i="3"/>
  <c r="A1394" i="3"/>
  <c r="G554" i="3" l="1"/>
  <c r="H554" i="3"/>
  <c r="I554" i="3"/>
  <c r="J554" i="3"/>
  <c r="K554" i="3"/>
  <c r="L554" i="3"/>
  <c r="F554" i="3"/>
  <c r="A554" i="3"/>
  <c r="G1156" i="3" l="1"/>
  <c r="H1156" i="3"/>
  <c r="I1156" i="3"/>
  <c r="J1156" i="3"/>
  <c r="K1156" i="3"/>
  <c r="L1156" i="3"/>
  <c r="F1156" i="3"/>
  <c r="A1156" i="3"/>
  <c r="G256" i="3" l="1"/>
  <c r="H256" i="3"/>
  <c r="I256" i="3"/>
  <c r="J256" i="3"/>
  <c r="F256" i="3"/>
  <c r="G226" i="3"/>
  <c r="H226" i="3"/>
  <c r="I226" i="3"/>
  <c r="J226" i="3"/>
  <c r="F226" i="3"/>
  <c r="A226" i="3"/>
  <c r="A256" i="3"/>
  <c r="K1151" i="3" l="1"/>
  <c r="G2379" i="3" l="1"/>
  <c r="H2379" i="3"/>
  <c r="I2379" i="3"/>
  <c r="J2379" i="3"/>
  <c r="K2379" i="3"/>
  <c r="G68" i="2" s="1"/>
  <c r="L2379" i="3"/>
  <c r="F2379" i="3"/>
  <c r="A2379" i="3"/>
  <c r="F173" i="2"/>
  <c r="H172" i="2"/>
  <c r="G172" i="2"/>
  <c r="F172" i="2"/>
  <c r="G1670" i="3"/>
  <c r="H1670" i="3"/>
  <c r="I1670" i="3"/>
  <c r="J1670" i="3"/>
  <c r="K1670" i="3"/>
  <c r="G82" i="2" s="1"/>
  <c r="L1670" i="3"/>
  <c r="H82" i="2" s="1"/>
  <c r="M1668" i="3"/>
  <c r="F1670" i="3"/>
  <c r="A1670" i="3"/>
  <c r="F82" i="2" s="1"/>
  <c r="A1237" i="3"/>
  <c r="F553" i="2" s="1"/>
  <c r="G1237" i="3"/>
  <c r="H553" i="2" s="1"/>
  <c r="H1237" i="3"/>
  <c r="I553" i="2" s="1"/>
  <c r="F1237" i="3"/>
  <c r="G553" i="2" s="1"/>
  <c r="G628" i="3"/>
  <c r="H572" i="2" s="1"/>
  <c r="H628" i="3"/>
  <c r="I572" i="2" s="1"/>
  <c r="G626" i="3"/>
  <c r="H550" i="2" s="1"/>
  <c r="H626" i="3"/>
  <c r="I550" i="2" s="1"/>
  <c r="G624" i="3"/>
  <c r="H528" i="2" s="1"/>
  <c r="H624" i="3"/>
  <c r="I528" i="2" s="1"/>
  <c r="G622" i="3"/>
  <c r="H506" i="2" s="1"/>
  <c r="H622" i="3"/>
  <c r="I506" i="2" s="1"/>
  <c r="F628" i="3"/>
  <c r="G572" i="2" s="1"/>
  <c r="F626" i="3"/>
  <c r="G550" i="2" s="1"/>
  <c r="F624" i="3"/>
  <c r="G528" i="2" s="1"/>
  <c r="F622" i="3"/>
  <c r="G506" i="2" s="1"/>
  <c r="G620" i="3"/>
  <c r="H484" i="2" s="1"/>
  <c r="H620" i="3"/>
  <c r="I484" i="2" s="1"/>
  <c r="F620" i="3"/>
  <c r="G484" i="2" s="1"/>
  <c r="A628" i="3"/>
  <c r="F572" i="2" s="1"/>
  <c r="A626" i="3"/>
  <c r="F550" i="2" s="1"/>
  <c r="A624" i="3"/>
  <c r="F528" i="2" s="1"/>
  <c r="A622" i="3"/>
  <c r="F506" i="2" s="1"/>
  <c r="A620" i="3"/>
  <c r="F484" i="2" s="1"/>
  <c r="H308" i="2"/>
  <c r="G308" i="2"/>
  <c r="F308" i="2"/>
  <c r="F93" i="2"/>
  <c r="H64" i="2"/>
  <c r="H63" i="2"/>
  <c r="G63" i="2"/>
  <c r="G1940" i="3"/>
  <c r="H1940" i="3"/>
  <c r="I1940" i="3"/>
  <c r="J1940" i="3"/>
  <c r="F1940" i="3"/>
  <c r="I1936" i="3"/>
  <c r="J1936" i="3"/>
  <c r="A1429" i="3"/>
  <c r="F576" i="2" s="1"/>
  <c r="A1427" i="3"/>
  <c r="F554" i="2" s="1"/>
  <c r="A1424" i="3"/>
  <c r="F532" i="2" s="1"/>
  <c r="F510" i="2"/>
  <c r="A1419" i="3"/>
  <c r="F488" i="2" s="1"/>
  <c r="F1424" i="3"/>
  <c r="G532" i="2" s="1"/>
  <c r="G510" i="2"/>
  <c r="I532" i="2"/>
  <c r="H532" i="2"/>
  <c r="I510" i="2"/>
  <c r="H510" i="2"/>
  <c r="G1429" i="3"/>
  <c r="H576" i="2" s="1"/>
  <c r="H1429" i="3"/>
  <c r="I576" i="2" s="1"/>
  <c r="F1429" i="3"/>
  <c r="G576" i="2" s="1"/>
  <c r="G1427" i="3"/>
  <c r="H554" i="2" s="1"/>
  <c r="H1427" i="3"/>
  <c r="I554" i="2" s="1"/>
  <c r="F1427" i="3"/>
  <c r="G554" i="2" s="1"/>
  <c r="G1419" i="3"/>
  <c r="H488" i="2" s="1"/>
  <c r="H1419" i="3"/>
  <c r="I488" i="2" s="1"/>
  <c r="F1419" i="3"/>
  <c r="G488" i="2" s="1"/>
  <c r="G1240" i="3"/>
  <c r="H575" i="2" s="1"/>
  <c r="H1240" i="3"/>
  <c r="I575" i="2" s="1"/>
  <c r="F1240" i="3"/>
  <c r="G575" i="2" s="1"/>
  <c r="G1229" i="3"/>
  <c r="H487" i="2" s="1"/>
  <c r="H1229" i="3"/>
  <c r="I487" i="2" s="1"/>
  <c r="F1229" i="3"/>
  <c r="G487" i="2" s="1"/>
  <c r="F487" i="2"/>
  <c r="G1121" i="3"/>
  <c r="H1121" i="3"/>
  <c r="I1121" i="3"/>
  <c r="J1121" i="3"/>
  <c r="K1121" i="3"/>
  <c r="G111" i="2" s="1"/>
  <c r="L1121" i="3"/>
  <c r="H111" i="2" s="1"/>
  <c r="F1121" i="3"/>
  <c r="F436" i="2"/>
  <c r="I485" i="2"/>
  <c r="H485" i="2"/>
  <c r="G485" i="2"/>
  <c r="F485" i="2"/>
  <c r="F151" i="2"/>
  <c r="F129" i="2"/>
  <c r="G422" i="3"/>
  <c r="H422" i="3"/>
  <c r="I422" i="3"/>
  <c r="J422" i="3"/>
  <c r="K422" i="3"/>
  <c r="L422" i="3"/>
  <c r="H173" i="2" s="1"/>
  <c r="F422" i="3"/>
  <c r="G420" i="3"/>
  <c r="H420" i="3"/>
  <c r="I420" i="3"/>
  <c r="J420" i="3"/>
  <c r="K420" i="3"/>
  <c r="G151" i="2" s="1"/>
  <c r="L420" i="3"/>
  <c r="H151" i="2" s="1"/>
  <c r="F420" i="3"/>
  <c r="G418" i="3"/>
  <c r="H418" i="3"/>
  <c r="I418" i="3"/>
  <c r="J418" i="3"/>
  <c r="K418" i="3"/>
  <c r="G129" i="2" s="1"/>
  <c r="L418" i="3"/>
  <c r="F418" i="3"/>
  <c r="L416" i="3"/>
  <c r="H107" i="2" s="1"/>
  <c r="K416" i="3"/>
  <c r="G107" i="2" s="1"/>
  <c r="G416" i="3"/>
  <c r="H416" i="3"/>
  <c r="I416" i="3"/>
  <c r="J416" i="3"/>
  <c r="F416" i="3"/>
  <c r="F107" i="2"/>
  <c r="G641" i="2"/>
  <c r="H641" i="2"/>
  <c r="I641" i="2"/>
  <c r="F641" i="2"/>
  <c r="G619" i="2"/>
  <c r="H619" i="2"/>
  <c r="I619" i="2"/>
  <c r="F619" i="2"/>
  <c r="G597" i="2"/>
  <c r="H597" i="2"/>
  <c r="H663" i="2" s="1"/>
  <c r="I597" i="2"/>
  <c r="F597" i="2"/>
  <c r="I570" i="2"/>
  <c r="H570" i="2"/>
  <c r="G570" i="2"/>
  <c r="I548" i="2"/>
  <c r="H548" i="2"/>
  <c r="G548" i="2"/>
  <c r="I482" i="2"/>
  <c r="H482" i="2"/>
  <c r="G482" i="2"/>
  <c r="F482" i="2"/>
  <c r="H360" i="2"/>
  <c r="G360" i="2"/>
  <c r="F360" i="2"/>
  <c r="H128" i="2"/>
  <c r="G128" i="2"/>
  <c r="F128" i="2"/>
  <c r="H106" i="2"/>
  <c r="G106" i="2"/>
  <c r="F106" i="2"/>
  <c r="K4" i="9"/>
  <c r="H98" i="2" s="1"/>
  <c r="J4" i="9"/>
  <c r="G98" i="2"/>
  <c r="A8" i="9"/>
  <c r="A9" i="9" s="1"/>
  <c r="A10" i="9" s="1"/>
  <c r="A11" i="9" s="1"/>
  <c r="A7" i="9" s="1"/>
  <c r="A4" i="9" s="1"/>
  <c r="F98" i="2" s="1"/>
  <c r="F96" i="2"/>
  <c r="F4" i="11"/>
  <c r="G4" i="11"/>
  <c r="H4" i="11"/>
  <c r="I4" i="11"/>
  <c r="J4" i="11"/>
  <c r="K4" i="11"/>
  <c r="E4" i="11"/>
  <c r="F4" i="9"/>
  <c r="G4" i="9"/>
  <c r="H4" i="9"/>
  <c r="I4" i="9"/>
  <c r="F7" i="8"/>
  <c r="G7" i="8"/>
  <c r="H7" i="8"/>
  <c r="I7" i="8"/>
  <c r="J7" i="8"/>
  <c r="K7" i="8"/>
  <c r="F4" i="8"/>
  <c r="F10" i="8" s="1"/>
  <c r="G4" i="8"/>
  <c r="H4" i="8"/>
  <c r="I4" i="8"/>
  <c r="J4" i="8"/>
  <c r="J10" i="8" s="1"/>
  <c r="K4" i="8"/>
  <c r="H2711" i="3"/>
  <c r="I568" i="2" s="1"/>
  <c r="G2711" i="3"/>
  <c r="H568" i="2" s="1"/>
  <c r="F2711" i="3"/>
  <c r="G568" i="2" s="1"/>
  <c r="A2711" i="3"/>
  <c r="F568" i="2" s="1"/>
  <c r="H2709" i="3"/>
  <c r="I546" i="2" s="1"/>
  <c r="G2709" i="3"/>
  <c r="H546" i="2" s="1"/>
  <c r="F2709" i="3"/>
  <c r="G546" i="2" s="1"/>
  <c r="A2709" i="3"/>
  <c r="F546" i="2" s="1"/>
  <c r="H2707" i="3"/>
  <c r="I524" i="2" s="1"/>
  <c r="G2707" i="3"/>
  <c r="H524" i="2" s="1"/>
  <c r="F2707" i="3"/>
  <c r="G524" i="2" s="1"/>
  <c r="A2707" i="3"/>
  <c r="F524" i="2" s="1"/>
  <c r="H2705" i="3"/>
  <c r="G2705" i="3"/>
  <c r="H502" i="2" s="1"/>
  <c r="F2705" i="3"/>
  <c r="A2705" i="3"/>
  <c r="F502" i="2" s="1"/>
  <c r="G2696" i="3"/>
  <c r="H2696" i="3"/>
  <c r="I2696" i="3"/>
  <c r="G452" i="2" s="1"/>
  <c r="J2696" i="3"/>
  <c r="H452" i="2" s="1"/>
  <c r="F2696" i="3"/>
  <c r="A2696" i="3"/>
  <c r="F452" i="2" s="1"/>
  <c r="J2698" i="3"/>
  <c r="H474" i="2" s="1"/>
  <c r="I2698" i="3"/>
  <c r="G474" i="2" s="1"/>
  <c r="H2698" i="3"/>
  <c r="G2698" i="3"/>
  <c r="F2698" i="3"/>
  <c r="A2698" i="3"/>
  <c r="J2694" i="3"/>
  <c r="H430" i="2" s="1"/>
  <c r="I2694" i="3"/>
  <c r="G430" i="2" s="1"/>
  <c r="H2694" i="3"/>
  <c r="G2694" i="3"/>
  <c r="F2694" i="3"/>
  <c r="A2694" i="3"/>
  <c r="F430" i="2" s="1"/>
  <c r="J2692" i="3"/>
  <c r="H408" i="2" s="1"/>
  <c r="I2692" i="3"/>
  <c r="G408" i="2" s="1"/>
  <c r="H2692" i="3"/>
  <c r="G2692" i="3"/>
  <c r="F2692" i="3"/>
  <c r="A2692" i="3"/>
  <c r="F408" i="2" s="1"/>
  <c r="L2685" i="3"/>
  <c r="H380" i="2" s="1"/>
  <c r="K2685" i="3"/>
  <c r="G380" i="2" s="1"/>
  <c r="J2685" i="3"/>
  <c r="I2685" i="3"/>
  <c r="H2685" i="3"/>
  <c r="G2685" i="3"/>
  <c r="F2685" i="3"/>
  <c r="A2685" i="3"/>
  <c r="F380" i="2" s="1"/>
  <c r="L2683" i="3"/>
  <c r="H358" i="2" s="1"/>
  <c r="K2683" i="3"/>
  <c r="G358" i="2" s="1"/>
  <c r="J2683" i="3"/>
  <c r="I2683" i="3"/>
  <c r="H2683" i="3"/>
  <c r="G2683" i="3"/>
  <c r="F2683" i="3"/>
  <c r="A2683" i="3"/>
  <c r="F358" i="2" s="1"/>
  <c r="L2681" i="3"/>
  <c r="H336" i="2" s="1"/>
  <c r="K2681" i="3"/>
  <c r="G336" i="2" s="1"/>
  <c r="J2681" i="3"/>
  <c r="I2681" i="3"/>
  <c r="H2681" i="3"/>
  <c r="G2681" i="3"/>
  <c r="F2681" i="3"/>
  <c r="A2681" i="3"/>
  <c r="F336" i="2" s="1"/>
  <c r="L2679" i="3"/>
  <c r="H314" i="2" s="1"/>
  <c r="K2679" i="3"/>
  <c r="K2687" i="3" s="1"/>
  <c r="J2679" i="3"/>
  <c r="J2687" i="3" s="1"/>
  <c r="I2679" i="3"/>
  <c r="H2679" i="3"/>
  <c r="G2679" i="3"/>
  <c r="G2687" i="3" s="1"/>
  <c r="F2679" i="3"/>
  <c r="A2679" i="3"/>
  <c r="F314" i="2" s="1"/>
  <c r="L2672" i="3"/>
  <c r="H286" i="2" s="1"/>
  <c r="K2672" i="3"/>
  <c r="G286" i="2" s="1"/>
  <c r="J2672" i="3"/>
  <c r="I2672" i="3"/>
  <c r="H2672" i="3"/>
  <c r="G2672" i="3"/>
  <c r="F2672" i="3"/>
  <c r="A2672" i="3"/>
  <c r="F286" i="2" s="1"/>
  <c r="L2670" i="3"/>
  <c r="H264" i="2" s="1"/>
  <c r="K2670" i="3"/>
  <c r="G264" i="2" s="1"/>
  <c r="J2670" i="3"/>
  <c r="I2670" i="3"/>
  <c r="H2670" i="3"/>
  <c r="G2670" i="3"/>
  <c r="F2670" i="3"/>
  <c r="A2670" i="3"/>
  <c r="F264" i="2" s="1"/>
  <c r="L2668" i="3"/>
  <c r="H242" i="2" s="1"/>
  <c r="K2668" i="3"/>
  <c r="G242" i="2" s="1"/>
  <c r="J2668" i="3"/>
  <c r="I2668" i="3"/>
  <c r="H2668" i="3"/>
  <c r="G2668" i="3"/>
  <c r="F2668" i="3"/>
  <c r="A2668" i="3"/>
  <c r="F242" i="2" s="1"/>
  <c r="L2666" i="3"/>
  <c r="L2674" i="3" s="1"/>
  <c r="K2666" i="3"/>
  <c r="K2674" i="3" s="1"/>
  <c r="J2666" i="3"/>
  <c r="I2666" i="3"/>
  <c r="H2666" i="3"/>
  <c r="H2674" i="3" s="1"/>
  <c r="G2666" i="3"/>
  <c r="F2666" i="3"/>
  <c r="A2666" i="3"/>
  <c r="A2674" i="3" s="1"/>
  <c r="L2659" i="3"/>
  <c r="K2659" i="3"/>
  <c r="G192" i="2" s="1"/>
  <c r="J2659" i="3"/>
  <c r="I2659" i="3"/>
  <c r="H2659" i="3"/>
  <c r="G2659" i="3"/>
  <c r="F2659" i="3"/>
  <c r="A2659" i="3"/>
  <c r="F192" i="2" s="1"/>
  <c r="L2657" i="3"/>
  <c r="H170" i="2" s="1"/>
  <c r="K2657" i="3"/>
  <c r="J2657" i="3"/>
  <c r="I2657" i="3"/>
  <c r="H2657" i="3"/>
  <c r="G2657" i="3"/>
  <c r="F2657" i="3"/>
  <c r="A2657" i="3"/>
  <c r="F170" i="2" s="1"/>
  <c r="L2655" i="3"/>
  <c r="H148" i="2" s="1"/>
  <c r="K2655" i="3"/>
  <c r="G148" i="2" s="1"/>
  <c r="J2655" i="3"/>
  <c r="I2655" i="3"/>
  <c r="H2655" i="3"/>
  <c r="G2655" i="3"/>
  <c r="F2655" i="3"/>
  <c r="A2655" i="3"/>
  <c r="F148" i="2" s="1"/>
  <c r="L2653" i="3"/>
  <c r="H126" i="2" s="1"/>
  <c r="K2653" i="3"/>
  <c r="G126" i="2" s="1"/>
  <c r="J2653" i="3"/>
  <c r="I2653" i="3"/>
  <c r="H2653" i="3"/>
  <c r="H2661" i="3" s="1"/>
  <c r="G2653" i="3"/>
  <c r="F2653" i="3"/>
  <c r="A2653" i="3"/>
  <c r="F126" i="2" s="1"/>
  <c r="G2646" i="3"/>
  <c r="H2646" i="3"/>
  <c r="I2646" i="3"/>
  <c r="J2646" i="3"/>
  <c r="K2646" i="3"/>
  <c r="G93" i="2" s="1"/>
  <c r="L2646" i="3"/>
  <c r="F2646" i="3"/>
  <c r="G2640" i="3"/>
  <c r="H2640" i="3"/>
  <c r="I2640" i="3"/>
  <c r="J2640" i="3"/>
  <c r="K2640" i="3"/>
  <c r="G71" i="2" s="1"/>
  <c r="L2640" i="3"/>
  <c r="H71" i="2" s="1"/>
  <c r="F2640" i="3"/>
  <c r="G2631" i="3"/>
  <c r="H2631" i="3"/>
  <c r="I2631" i="3"/>
  <c r="J2631" i="3"/>
  <c r="K2631" i="3"/>
  <c r="G49" i="2" s="1"/>
  <c r="L2631" i="3"/>
  <c r="H49" i="2" s="1"/>
  <c r="F2631" i="3"/>
  <c r="A2640" i="3"/>
  <c r="A2631" i="3"/>
  <c r="F49" i="2" s="1"/>
  <c r="L2629" i="3"/>
  <c r="H27" i="2" s="1"/>
  <c r="K2629" i="3"/>
  <c r="G27" i="2" s="1"/>
  <c r="J2629" i="3"/>
  <c r="I2629" i="3"/>
  <c r="H2629" i="3"/>
  <c r="G2629" i="3"/>
  <c r="F2629" i="3"/>
  <c r="A2629" i="3"/>
  <c r="F27" i="2" s="1"/>
  <c r="G2577" i="3"/>
  <c r="H2577" i="3"/>
  <c r="I2577" i="3"/>
  <c r="J2577" i="3"/>
  <c r="K2577" i="3"/>
  <c r="G263" i="2" s="1"/>
  <c r="L2577" i="3"/>
  <c r="G2575" i="3"/>
  <c r="H2575" i="3"/>
  <c r="I2575" i="3"/>
  <c r="J2575" i="3"/>
  <c r="K2575" i="3"/>
  <c r="G241" i="2" s="1"/>
  <c r="L2575" i="3"/>
  <c r="H241" i="2" s="1"/>
  <c r="F2577" i="3"/>
  <c r="F2575" i="3"/>
  <c r="A2577" i="3"/>
  <c r="F263" i="2" s="1"/>
  <c r="A2575" i="3"/>
  <c r="F241" i="2" s="1"/>
  <c r="L2579" i="3"/>
  <c r="H285" i="2" s="1"/>
  <c r="K2579" i="3"/>
  <c r="G285" i="2" s="1"/>
  <c r="J2579" i="3"/>
  <c r="I2579" i="3"/>
  <c r="H2579" i="3"/>
  <c r="G2579" i="3"/>
  <c r="F2579" i="3"/>
  <c r="A2579" i="3"/>
  <c r="F285" i="2" s="1"/>
  <c r="L2573" i="3"/>
  <c r="H219" i="2" s="1"/>
  <c r="K2573" i="3"/>
  <c r="J2573" i="3"/>
  <c r="I2573" i="3"/>
  <c r="H2573" i="3"/>
  <c r="G2573" i="3"/>
  <c r="F2573" i="3"/>
  <c r="A2573" i="3"/>
  <c r="F219" i="2" s="1"/>
  <c r="H2618" i="3"/>
  <c r="I567" i="2" s="1"/>
  <c r="G2618" i="3"/>
  <c r="H567" i="2" s="1"/>
  <c r="F2618" i="3"/>
  <c r="G567" i="2" s="1"/>
  <c r="A2618" i="3"/>
  <c r="F567" i="2" s="1"/>
  <c r="H2616" i="3"/>
  <c r="I545" i="2" s="1"/>
  <c r="G2616" i="3"/>
  <c r="H545" i="2" s="1"/>
  <c r="F2616" i="3"/>
  <c r="G545" i="2" s="1"/>
  <c r="A2616" i="3"/>
  <c r="F545" i="2" s="1"/>
  <c r="H2614" i="3"/>
  <c r="I523" i="2" s="1"/>
  <c r="G2614" i="3"/>
  <c r="H523" i="2" s="1"/>
  <c r="F2614" i="3"/>
  <c r="G523" i="2" s="1"/>
  <c r="A2614" i="3"/>
  <c r="F523" i="2" s="1"/>
  <c r="H2612" i="3"/>
  <c r="G2612" i="3"/>
  <c r="F2612" i="3"/>
  <c r="A2612" i="3"/>
  <c r="F501" i="2" s="1"/>
  <c r="J2605" i="3"/>
  <c r="H473" i="2" s="1"/>
  <c r="I2605" i="3"/>
  <c r="G473" i="2" s="1"/>
  <c r="H2605" i="3"/>
  <c r="G2605" i="3"/>
  <c r="F2605" i="3"/>
  <c r="A2605" i="3"/>
  <c r="F473" i="2" s="1"/>
  <c r="J2603" i="3"/>
  <c r="H451" i="2" s="1"/>
  <c r="I2603" i="3"/>
  <c r="H2603" i="3"/>
  <c r="G2603" i="3"/>
  <c r="F2603" i="3"/>
  <c r="A2603" i="3"/>
  <c r="J2601" i="3"/>
  <c r="H429" i="2" s="1"/>
  <c r="I2601" i="3"/>
  <c r="G429" i="2" s="1"/>
  <c r="H2601" i="3"/>
  <c r="G2601" i="3"/>
  <c r="F2601" i="3"/>
  <c r="A2601" i="3"/>
  <c r="F429" i="2" s="1"/>
  <c r="J2599" i="3"/>
  <c r="I2599" i="3"/>
  <c r="G407" i="2" s="1"/>
  <c r="H2599" i="3"/>
  <c r="G2599" i="3"/>
  <c r="F2599" i="3"/>
  <c r="A2599" i="3"/>
  <c r="F407" i="2" s="1"/>
  <c r="L2592" i="3"/>
  <c r="H379" i="2" s="1"/>
  <c r="K2592" i="3"/>
  <c r="G379" i="2" s="1"/>
  <c r="J2592" i="3"/>
  <c r="I2592" i="3"/>
  <c r="H2592" i="3"/>
  <c r="G2592" i="3"/>
  <c r="F2592" i="3"/>
  <c r="A2592" i="3"/>
  <c r="F379" i="2" s="1"/>
  <c r="L2590" i="3"/>
  <c r="H357" i="2" s="1"/>
  <c r="K2590" i="3"/>
  <c r="G357" i="2" s="1"/>
  <c r="J2590" i="3"/>
  <c r="I2590" i="3"/>
  <c r="H2590" i="3"/>
  <c r="G2590" i="3"/>
  <c r="F2590" i="3"/>
  <c r="A2590" i="3"/>
  <c r="F357" i="2" s="1"/>
  <c r="L2588" i="3"/>
  <c r="H335" i="2" s="1"/>
  <c r="K2588" i="3"/>
  <c r="G335" i="2" s="1"/>
  <c r="J2588" i="3"/>
  <c r="I2588" i="3"/>
  <c r="H2588" i="3"/>
  <c r="G2588" i="3"/>
  <c r="F2588" i="3"/>
  <c r="A2588" i="3"/>
  <c r="F335" i="2" s="1"/>
  <c r="L2586" i="3"/>
  <c r="H313" i="2" s="1"/>
  <c r="K2586" i="3"/>
  <c r="G313" i="2" s="1"/>
  <c r="J2586" i="3"/>
  <c r="I2586" i="3"/>
  <c r="H2586" i="3"/>
  <c r="G2586" i="3"/>
  <c r="F2586" i="3"/>
  <c r="A2586" i="3"/>
  <c r="F313" i="2" s="1"/>
  <c r="L2566" i="3"/>
  <c r="H191" i="2" s="1"/>
  <c r="K2566" i="3"/>
  <c r="G191" i="2" s="1"/>
  <c r="J2566" i="3"/>
  <c r="I2566" i="3"/>
  <c r="H2566" i="3"/>
  <c r="G2566" i="3"/>
  <c r="F2566" i="3"/>
  <c r="A2566" i="3"/>
  <c r="F191" i="2" s="1"/>
  <c r="L2564" i="3"/>
  <c r="H169" i="2" s="1"/>
  <c r="K2564" i="3"/>
  <c r="G169" i="2" s="1"/>
  <c r="J2564" i="3"/>
  <c r="I2564" i="3"/>
  <c r="H2564" i="3"/>
  <c r="G2564" i="3"/>
  <c r="F2564" i="3"/>
  <c r="A2564" i="3"/>
  <c r="F169" i="2" s="1"/>
  <c r="L2562" i="3"/>
  <c r="H147" i="2" s="1"/>
  <c r="K2562" i="3"/>
  <c r="G147" i="2" s="1"/>
  <c r="J2562" i="3"/>
  <c r="I2562" i="3"/>
  <c r="H2562" i="3"/>
  <c r="G2562" i="3"/>
  <c r="F2562" i="3"/>
  <c r="A2562" i="3"/>
  <c r="F147" i="2" s="1"/>
  <c r="L2560" i="3"/>
  <c r="H125" i="2" s="1"/>
  <c r="K2560" i="3"/>
  <c r="J2560" i="3"/>
  <c r="I2560" i="3"/>
  <c r="H2560" i="3"/>
  <c r="H2568" i="3" s="1"/>
  <c r="G2560" i="3"/>
  <c r="F2560" i="3"/>
  <c r="A2560" i="3"/>
  <c r="A2568" i="3" s="1"/>
  <c r="G2547" i="3"/>
  <c r="H2547" i="3"/>
  <c r="I2547" i="3"/>
  <c r="J2547" i="3"/>
  <c r="K2547" i="3"/>
  <c r="G48" i="2" s="1"/>
  <c r="L2547" i="3"/>
  <c r="H48" i="2" s="1"/>
  <c r="L2553" i="3"/>
  <c r="H92" i="2" s="1"/>
  <c r="K2553" i="3"/>
  <c r="G92" i="2" s="1"/>
  <c r="J2553" i="3"/>
  <c r="I2553" i="3"/>
  <c r="H2553" i="3"/>
  <c r="G2553" i="3"/>
  <c r="F2553" i="3"/>
  <c r="A2553" i="3"/>
  <c r="F92" i="2" s="1"/>
  <c r="L2545" i="3"/>
  <c r="K2545" i="3"/>
  <c r="G26" i="2" s="1"/>
  <c r="J2545" i="3"/>
  <c r="I2545" i="3"/>
  <c r="H2545" i="3"/>
  <c r="G2545" i="3"/>
  <c r="F2545" i="3"/>
  <c r="A2545" i="3"/>
  <c r="F26" i="2" s="1"/>
  <c r="H2534" i="3"/>
  <c r="I566" i="2" s="1"/>
  <c r="G2534" i="3"/>
  <c r="H566" i="2" s="1"/>
  <c r="F2534" i="3"/>
  <c r="G566" i="2" s="1"/>
  <c r="A2534" i="3"/>
  <c r="F566" i="2" s="1"/>
  <c r="H2532" i="3"/>
  <c r="I544" i="2" s="1"/>
  <c r="G2532" i="3"/>
  <c r="H544" i="2" s="1"/>
  <c r="F2532" i="3"/>
  <c r="G544" i="2" s="1"/>
  <c r="A2532" i="3"/>
  <c r="F544" i="2" s="1"/>
  <c r="H2530" i="3"/>
  <c r="I522" i="2" s="1"/>
  <c r="G2530" i="3"/>
  <c r="H522" i="2" s="1"/>
  <c r="F2530" i="3"/>
  <c r="G522" i="2" s="1"/>
  <c r="A2530" i="3"/>
  <c r="H2528" i="3"/>
  <c r="I500" i="2" s="1"/>
  <c r="G2528" i="3"/>
  <c r="H500" i="2" s="1"/>
  <c r="F2528" i="3"/>
  <c r="G500" i="2" s="1"/>
  <c r="A2528" i="3"/>
  <c r="F500" i="2" s="1"/>
  <c r="J2521" i="3"/>
  <c r="H472" i="2" s="1"/>
  <c r="I2521" i="3"/>
  <c r="G472" i="2" s="1"/>
  <c r="H2521" i="3"/>
  <c r="G2521" i="3"/>
  <c r="F2521" i="3"/>
  <c r="A2521" i="3"/>
  <c r="F472" i="2" s="1"/>
  <c r="J2519" i="3"/>
  <c r="H450" i="2" s="1"/>
  <c r="I2519" i="3"/>
  <c r="G450" i="2" s="1"/>
  <c r="H2519" i="3"/>
  <c r="G2519" i="3"/>
  <c r="F2519" i="3"/>
  <c r="A2519" i="3"/>
  <c r="F450" i="2" s="1"/>
  <c r="J2517" i="3"/>
  <c r="H428" i="2" s="1"/>
  <c r="I2517" i="3"/>
  <c r="G428" i="2" s="1"/>
  <c r="H2517" i="3"/>
  <c r="G2517" i="3"/>
  <c r="F2517" i="3"/>
  <c r="A2517" i="3"/>
  <c r="F428" i="2" s="1"/>
  <c r="J2515" i="3"/>
  <c r="I2515" i="3"/>
  <c r="H2515" i="3"/>
  <c r="G2515" i="3"/>
  <c r="F2515" i="3"/>
  <c r="A2515" i="3"/>
  <c r="F406" i="2" s="1"/>
  <c r="L2508" i="3"/>
  <c r="H378" i="2" s="1"/>
  <c r="K2508" i="3"/>
  <c r="G378" i="2" s="1"/>
  <c r="J2508" i="3"/>
  <c r="I2508" i="3"/>
  <c r="H2508" i="3"/>
  <c r="G2508" i="3"/>
  <c r="F2508" i="3"/>
  <c r="A2508" i="3"/>
  <c r="L2506" i="3"/>
  <c r="H356" i="2" s="1"/>
  <c r="K2506" i="3"/>
  <c r="G356" i="2" s="1"/>
  <c r="J2506" i="3"/>
  <c r="I2506" i="3"/>
  <c r="H2506" i="3"/>
  <c r="G2506" i="3"/>
  <c r="F2506" i="3"/>
  <c r="A2506" i="3"/>
  <c r="F356" i="2" s="1"/>
  <c r="L2504" i="3"/>
  <c r="K2504" i="3"/>
  <c r="G334" i="2" s="1"/>
  <c r="J2504" i="3"/>
  <c r="I2504" i="3"/>
  <c r="H2504" i="3"/>
  <c r="G2504" i="3"/>
  <c r="F2504" i="3"/>
  <c r="A2504" i="3"/>
  <c r="F334" i="2" s="1"/>
  <c r="L2502" i="3"/>
  <c r="H312" i="2" s="1"/>
  <c r="K2502" i="3"/>
  <c r="K2510" i="3" s="1"/>
  <c r="J2502" i="3"/>
  <c r="I2502" i="3"/>
  <c r="H2502" i="3"/>
  <c r="G2502" i="3"/>
  <c r="G2510" i="3" s="1"/>
  <c r="F2502" i="3"/>
  <c r="A2502" i="3"/>
  <c r="F312" i="2" s="1"/>
  <c r="L2495" i="3"/>
  <c r="H284" i="2" s="1"/>
  <c r="K2495" i="3"/>
  <c r="G284" i="2" s="1"/>
  <c r="J2495" i="3"/>
  <c r="I2495" i="3"/>
  <c r="H2495" i="3"/>
  <c r="G2495" i="3"/>
  <c r="F2495" i="3"/>
  <c r="A2495" i="3"/>
  <c r="F284" i="2" s="1"/>
  <c r="L2493" i="3"/>
  <c r="H262" i="2" s="1"/>
  <c r="K2493" i="3"/>
  <c r="G262" i="2" s="1"/>
  <c r="J2493" i="3"/>
  <c r="I2493" i="3"/>
  <c r="H2493" i="3"/>
  <c r="G2493" i="3"/>
  <c r="F2493" i="3"/>
  <c r="A2493" i="3"/>
  <c r="F262" i="2" s="1"/>
  <c r="L2491" i="3"/>
  <c r="H240" i="2" s="1"/>
  <c r="K2491" i="3"/>
  <c r="J2491" i="3"/>
  <c r="I2491" i="3"/>
  <c r="H2491" i="3"/>
  <c r="G2491" i="3"/>
  <c r="F2491" i="3"/>
  <c r="A2491" i="3"/>
  <c r="F240" i="2" s="1"/>
  <c r="L2489" i="3"/>
  <c r="H218" i="2" s="1"/>
  <c r="K2489" i="3"/>
  <c r="G218" i="2" s="1"/>
  <c r="J2489" i="3"/>
  <c r="I2489" i="3"/>
  <c r="H2489" i="3"/>
  <c r="G2489" i="3"/>
  <c r="F2489" i="3"/>
  <c r="A2489" i="3"/>
  <c r="A2497" i="3" s="1"/>
  <c r="L2482" i="3"/>
  <c r="H190" i="2" s="1"/>
  <c r="K2482" i="3"/>
  <c r="G190" i="2" s="1"/>
  <c r="J2482" i="3"/>
  <c r="I2482" i="3"/>
  <c r="H2482" i="3"/>
  <c r="G2482" i="3"/>
  <c r="F2482" i="3"/>
  <c r="A2482" i="3"/>
  <c r="F190" i="2" s="1"/>
  <c r="L2480" i="3"/>
  <c r="H168" i="2" s="1"/>
  <c r="K2480" i="3"/>
  <c r="G168" i="2" s="1"/>
  <c r="J2480" i="3"/>
  <c r="I2480" i="3"/>
  <c r="H2480" i="3"/>
  <c r="G2480" i="3"/>
  <c r="F2480" i="3"/>
  <c r="A2480" i="3"/>
  <c r="F168" i="2" s="1"/>
  <c r="L2478" i="3"/>
  <c r="H146" i="2" s="1"/>
  <c r="K2478" i="3"/>
  <c r="G146" i="2" s="1"/>
  <c r="J2478" i="3"/>
  <c r="I2478" i="3"/>
  <c r="H2478" i="3"/>
  <c r="G2478" i="3"/>
  <c r="F2478" i="3"/>
  <c r="A2478" i="3"/>
  <c r="F146" i="2" s="1"/>
  <c r="L2476" i="3"/>
  <c r="K2476" i="3"/>
  <c r="J2476" i="3"/>
  <c r="I2476" i="3"/>
  <c r="H2476" i="3"/>
  <c r="H2484" i="3" s="1"/>
  <c r="G2476" i="3"/>
  <c r="F2476" i="3"/>
  <c r="F2484" i="3" s="1"/>
  <c r="A2476" i="3"/>
  <c r="A2484" i="3" s="1"/>
  <c r="G2466" i="3"/>
  <c r="H2466" i="3"/>
  <c r="I2466" i="3"/>
  <c r="J2466" i="3"/>
  <c r="K2466" i="3"/>
  <c r="G69" i="2" s="1"/>
  <c r="L2466" i="3"/>
  <c r="H69" i="2" s="1"/>
  <c r="G2462" i="3"/>
  <c r="H2462" i="3"/>
  <c r="I2462" i="3"/>
  <c r="J2462" i="3"/>
  <c r="K2462" i="3"/>
  <c r="L2462" i="3"/>
  <c r="H47" i="2" s="1"/>
  <c r="F2466" i="3"/>
  <c r="F2462" i="3"/>
  <c r="A2466" i="3"/>
  <c r="A2462" i="3"/>
  <c r="F47" i="2" s="1"/>
  <c r="L2469" i="3"/>
  <c r="H91" i="2" s="1"/>
  <c r="K2469" i="3"/>
  <c r="G91" i="2" s="1"/>
  <c r="J2469" i="3"/>
  <c r="I2469" i="3"/>
  <c r="H2469" i="3"/>
  <c r="G2469" i="3"/>
  <c r="F2469" i="3"/>
  <c r="A2469" i="3"/>
  <c r="F91" i="2" s="1"/>
  <c r="L2460" i="3"/>
  <c r="H25" i="2" s="1"/>
  <c r="K2460" i="3"/>
  <c r="G25" i="2" s="1"/>
  <c r="J2460" i="3"/>
  <c r="I2460" i="3"/>
  <c r="H2460" i="3"/>
  <c r="G2460" i="3"/>
  <c r="F2460" i="3"/>
  <c r="A2460" i="3"/>
  <c r="F25" i="2" s="1"/>
  <c r="H2449" i="3"/>
  <c r="I565" i="2" s="1"/>
  <c r="G2449" i="3"/>
  <c r="H565" i="2" s="1"/>
  <c r="F2449" i="3"/>
  <c r="G565" i="2" s="1"/>
  <c r="A2449" i="3"/>
  <c r="F565" i="2" s="1"/>
  <c r="H2447" i="3"/>
  <c r="I543" i="2" s="1"/>
  <c r="G2447" i="3"/>
  <c r="H543" i="2" s="1"/>
  <c r="F2447" i="3"/>
  <c r="G543" i="2" s="1"/>
  <c r="A2447" i="3"/>
  <c r="F543" i="2" s="1"/>
  <c r="H2445" i="3"/>
  <c r="I521" i="2" s="1"/>
  <c r="G2445" i="3"/>
  <c r="H521" i="2" s="1"/>
  <c r="F2445" i="3"/>
  <c r="G521" i="2" s="1"/>
  <c r="A2445" i="3"/>
  <c r="F521" i="2" s="1"/>
  <c r="H2443" i="3"/>
  <c r="I499" i="2" s="1"/>
  <c r="G2443" i="3"/>
  <c r="F2443" i="3"/>
  <c r="G499" i="2" s="1"/>
  <c r="A2443" i="3"/>
  <c r="F499" i="2" s="1"/>
  <c r="J2436" i="3"/>
  <c r="H471" i="2" s="1"/>
  <c r="I2436" i="3"/>
  <c r="G471" i="2" s="1"/>
  <c r="H2436" i="3"/>
  <c r="G2436" i="3"/>
  <c r="F2436" i="3"/>
  <c r="A2436" i="3"/>
  <c r="F471" i="2" s="1"/>
  <c r="J2434" i="3"/>
  <c r="H449" i="2" s="1"/>
  <c r="I2434" i="3"/>
  <c r="G449" i="2" s="1"/>
  <c r="H2434" i="3"/>
  <c r="G2434" i="3"/>
  <c r="F2434" i="3"/>
  <c r="A2434" i="3"/>
  <c r="F449" i="2" s="1"/>
  <c r="J2432" i="3"/>
  <c r="H427" i="2" s="1"/>
  <c r="I2432" i="3"/>
  <c r="G427" i="2" s="1"/>
  <c r="H2432" i="3"/>
  <c r="G2432" i="3"/>
  <c r="F2432" i="3"/>
  <c r="A2432" i="3"/>
  <c r="F427" i="2" s="1"/>
  <c r="J2430" i="3"/>
  <c r="I2430" i="3"/>
  <c r="G405" i="2" s="1"/>
  <c r="H2430" i="3"/>
  <c r="G2430" i="3"/>
  <c r="F2430" i="3"/>
  <c r="A2430" i="3"/>
  <c r="F405" i="2" s="1"/>
  <c r="L2423" i="3"/>
  <c r="H377" i="2" s="1"/>
  <c r="K2423" i="3"/>
  <c r="G377" i="2" s="1"/>
  <c r="J2423" i="3"/>
  <c r="I2423" i="3"/>
  <c r="H2423" i="3"/>
  <c r="G2423" i="3"/>
  <c r="F2423" i="3"/>
  <c r="A2423" i="3"/>
  <c r="F377" i="2" s="1"/>
  <c r="L2421" i="3"/>
  <c r="H355" i="2" s="1"/>
  <c r="K2421" i="3"/>
  <c r="G355" i="2" s="1"/>
  <c r="J2421" i="3"/>
  <c r="I2421" i="3"/>
  <c r="H2421" i="3"/>
  <c r="G2421" i="3"/>
  <c r="F2421" i="3"/>
  <c r="A2421" i="3"/>
  <c r="F355" i="2" s="1"/>
  <c r="L2419" i="3"/>
  <c r="H333" i="2" s="1"/>
  <c r="K2419" i="3"/>
  <c r="G333" i="2" s="1"/>
  <c r="J2419" i="3"/>
  <c r="I2419" i="3"/>
  <c r="H2419" i="3"/>
  <c r="G2419" i="3"/>
  <c r="F2419" i="3"/>
  <c r="A2419" i="3"/>
  <c r="L2417" i="3"/>
  <c r="K2417" i="3"/>
  <c r="J2417" i="3"/>
  <c r="I2417" i="3"/>
  <c r="H2417" i="3"/>
  <c r="G2417" i="3"/>
  <c r="F2417" i="3"/>
  <c r="A2417" i="3"/>
  <c r="F311" i="2" s="1"/>
  <c r="L2410" i="3"/>
  <c r="H283" i="2" s="1"/>
  <c r="K2410" i="3"/>
  <c r="G283" i="2" s="1"/>
  <c r="J2410" i="3"/>
  <c r="I2410" i="3"/>
  <c r="H2410" i="3"/>
  <c r="G2410" i="3"/>
  <c r="F2410" i="3"/>
  <c r="A2410" i="3"/>
  <c r="F283" i="2" s="1"/>
  <c r="L2408" i="3"/>
  <c r="H261" i="2" s="1"/>
  <c r="K2408" i="3"/>
  <c r="J2408" i="3"/>
  <c r="I2408" i="3"/>
  <c r="H2408" i="3"/>
  <c r="G2408" i="3"/>
  <c r="F2408" i="3"/>
  <c r="A2408" i="3"/>
  <c r="L2406" i="3"/>
  <c r="H239" i="2" s="1"/>
  <c r="K2406" i="3"/>
  <c r="G239" i="2" s="1"/>
  <c r="J2406" i="3"/>
  <c r="I2406" i="3"/>
  <c r="H2406" i="3"/>
  <c r="G2406" i="3"/>
  <c r="F2406" i="3"/>
  <c r="A2406" i="3"/>
  <c r="F239" i="2" s="1"/>
  <c r="L2404" i="3"/>
  <c r="L2412" i="3" s="1"/>
  <c r="K2404" i="3"/>
  <c r="G217" i="2" s="1"/>
  <c r="J2404" i="3"/>
  <c r="I2404" i="3"/>
  <c r="H2404" i="3"/>
  <c r="G2404" i="3"/>
  <c r="F2404" i="3"/>
  <c r="A2404" i="3"/>
  <c r="F217" i="2" s="1"/>
  <c r="L2397" i="3"/>
  <c r="H189" i="2" s="1"/>
  <c r="K2397" i="3"/>
  <c r="G189" i="2" s="1"/>
  <c r="J2397" i="3"/>
  <c r="I2397" i="3"/>
  <c r="H2397" i="3"/>
  <c r="G2397" i="3"/>
  <c r="F2397" i="3"/>
  <c r="A2397" i="3"/>
  <c r="F189" i="2" s="1"/>
  <c r="L2395" i="3"/>
  <c r="H167" i="2" s="1"/>
  <c r="K2395" i="3"/>
  <c r="G167" i="2" s="1"/>
  <c r="J2395" i="3"/>
  <c r="I2395" i="3"/>
  <c r="H2395" i="3"/>
  <c r="G2395" i="3"/>
  <c r="F2395" i="3"/>
  <c r="A2395" i="3"/>
  <c r="F167" i="2" s="1"/>
  <c r="L2393" i="3"/>
  <c r="H145" i="2" s="1"/>
  <c r="K2393" i="3"/>
  <c r="J2393" i="3"/>
  <c r="I2393" i="3"/>
  <c r="H2393" i="3"/>
  <c r="G2393" i="3"/>
  <c r="F2393" i="3"/>
  <c r="A2393" i="3"/>
  <c r="F145" i="2" s="1"/>
  <c r="L2391" i="3"/>
  <c r="H123" i="2" s="1"/>
  <c r="K2391" i="3"/>
  <c r="G123" i="2" s="1"/>
  <c r="J2391" i="3"/>
  <c r="I2391" i="3"/>
  <c r="H2391" i="3"/>
  <c r="H2399" i="3" s="1"/>
  <c r="G2391" i="3"/>
  <c r="F2391" i="3"/>
  <c r="A2391" i="3"/>
  <c r="G2384" i="3"/>
  <c r="H2384" i="3"/>
  <c r="I2384" i="3"/>
  <c r="J2384" i="3"/>
  <c r="K2384" i="3"/>
  <c r="G90" i="2" s="1"/>
  <c r="L2384" i="3"/>
  <c r="H90" i="2" s="1"/>
  <c r="G2372" i="3"/>
  <c r="H2372" i="3"/>
  <c r="I2372" i="3"/>
  <c r="J2372" i="3"/>
  <c r="K2372" i="3"/>
  <c r="G46" i="2" s="1"/>
  <c r="L2372" i="3"/>
  <c r="H46" i="2" s="1"/>
  <c r="G2370" i="3"/>
  <c r="H2370" i="3"/>
  <c r="I2370" i="3"/>
  <c r="J2370" i="3"/>
  <c r="K2370" i="3"/>
  <c r="G24" i="2" s="1"/>
  <c r="L2370" i="3"/>
  <c r="H24" i="2" s="1"/>
  <c r="F2384" i="3"/>
  <c r="F2372" i="3"/>
  <c r="F2370" i="3"/>
  <c r="A2384" i="3"/>
  <c r="F90" i="2" s="1"/>
  <c r="A2372" i="3"/>
  <c r="F46" i="2" s="1"/>
  <c r="A2370" i="3"/>
  <c r="F24" i="2" s="1"/>
  <c r="H2359" i="3"/>
  <c r="I564" i="2" s="1"/>
  <c r="G2359" i="3"/>
  <c r="H564" i="2" s="1"/>
  <c r="F2359" i="3"/>
  <c r="G564" i="2" s="1"/>
  <c r="A2359" i="3"/>
  <c r="F564" i="2" s="1"/>
  <c r="H2357" i="3"/>
  <c r="I542" i="2" s="1"/>
  <c r="G2357" i="3"/>
  <c r="H542" i="2" s="1"/>
  <c r="F2357" i="3"/>
  <c r="G542" i="2" s="1"/>
  <c r="A2357" i="3"/>
  <c r="F542" i="2" s="1"/>
  <c r="H2355" i="3"/>
  <c r="I520" i="2" s="1"/>
  <c r="G2355" i="3"/>
  <c r="H520" i="2" s="1"/>
  <c r="F2355" i="3"/>
  <c r="G520" i="2" s="1"/>
  <c r="A2355" i="3"/>
  <c r="F520" i="2" s="1"/>
  <c r="H2353" i="3"/>
  <c r="G2353" i="3"/>
  <c r="F2353" i="3"/>
  <c r="G498" i="2" s="1"/>
  <c r="A2353" i="3"/>
  <c r="F498" i="2" s="1"/>
  <c r="J2346" i="3"/>
  <c r="H470" i="2" s="1"/>
  <c r="I2346" i="3"/>
  <c r="G470" i="2" s="1"/>
  <c r="H2346" i="3"/>
  <c r="G2346" i="3"/>
  <c r="F2346" i="3"/>
  <c r="A2346" i="3"/>
  <c r="F470" i="2" s="1"/>
  <c r="J2344" i="3"/>
  <c r="H448" i="2" s="1"/>
  <c r="I2344" i="3"/>
  <c r="G448" i="2" s="1"/>
  <c r="H2344" i="3"/>
  <c r="G2344" i="3"/>
  <c r="F2344" i="3"/>
  <c r="A2344" i="3"/>
  <c r="F448" i="2" s="1"/>
  <c r="J2342" i="3"/>
  <c r="I2342" i="3"/>
  <c r="G426" i="2" s="1"/>
  <c r="H2342" i="3"/>
  <c r="G2342" i="3"/>
  <c r="F2342" i="3"/>
  <c r="A2342" i="3"/>
  <c r="F426" i="2" s="1"/>
  <c r="J2340" i="3"/>
  <c r="H404" i="2" s="1"/>
  <c r="I2340" i="3"/>
  <c r="G404" i="2" s="1"/>
  <c r="H2340" i="3"/>
  <c r="G2340" i="3"/>
  <c r="F2340" i="3"/>
  <c r="A2340" i="3"/>
  <c r="F404" i="2" s="1"/>
  <c r="L2333" i="3"/>
  <c r="H376" i="2" s="1"/>
  <c r="K2333" i="3"/>
  <c r="G376" i="2" s="1"/>
  <c r="J2333" i="3"/>
  <c r="I2333" i="3"/>
  <c r="H2333" i="3"/>
  <c r="G2333" i="3"/>
  <c r="F2333" i="3"/>
  <c r="A2333" i="3"/>
  <c r="F376" i="2" s="1"/>
  <c r="L2331" i="3"/>
  <c r="H354" i="2" s="1"/>
  <c r="K2331" i="3"/>
  <c r="G354" i="2" s="1"/>
  <c r="J2331" i="3"/>
  <c r="I2331" i="3"/>
  <c r="H2331" i="3"/>
  <c r="G2331" i="3"/>
  <c r="F2331" i="3"/>
  <c r="A2331" i="3"/>
  <c r="F354" i="2" s="1"/>
  <c r="L2329" i="3"/>
  <c r="H332" i="2" s="1"/>
  <c r="K2329" i="3"/>
  <c r="G332" i="2" s="1"/>
  <c r="J2329" i="3"/>
  <c r="I2329" i="3"/>
  <c r="H2329" i="3"/>
  <c r="G2329" i="3"/>
  <c r="F2329" i="3"/>
  <c r="A2329" i="3"/>
  <c r="F332" i="2" s="1"/>
  <c r="L2327" i="3"/>
  <c r="H310" i="2" s="1"/>
  <c r="K2327" i="3"/>
  <c r="K2335" i="3" s="1"/>
  <c r="J2327" i="3"/>
  <c r="J2335" i="3" s="1"/>
  <c r="I2327" i="3"/>
  <c r="H2327" i="3"/>
  <c r="G2327" i="3"/>
  <c r="F2327" i="3"/>
  <c r="A2327" i="3"/>
  <c r="A2335" i="3" s="1"/>
  <c r="L2320" i="3"/>
  <c r="H282" i="2" s="1"/>
  <c r="K2320" i="3"/>
  <c r="G282" i="2" s="1"/>
  <c r="J2320" i="3"/>
  <c r="I2320" i="3"/>
  <c r="H2320" i="3"/>
  <c r="G2320" i="3"/>
  <c r="F2320" i="3"/>
  <c r="A2320" i="3"/>
  <c r="F282" i="2" s="1"/>
  <c r="L2318" i="3"/>
  <c r="H260" i="2" s="1"/>
  <c r="K2318" i="3"/>
  <c r="G260" i="2" s="1"/>
  <c r="J2318" i="3"/>
  <c r="I2318" i="3"/>
  <c r="H2318" i="3"/>
  <c r="G2318" i="3"/>
  <c r="F2318" i="3"/>
  <c r="A2318" i="3"/>
  <c r="F260" i="2" s="1"/>
  <c r="L2316" i="3"/>
  <c r="H238" i="2" s="1"/>
  <c r="K2316" i="3"/>
  <c r="G238" i="2" s="1"/>
  <c r="J2316" i="3"/>
  <c r="I2316" i="3"/>
  <c r="H2316" i="3"/>
  <c r="G2316" i="3"/>
  <c r="F2316" i="3"/>
  <c r="A2316" i="3"/>
  <c r="F238" i="2" s="1"/>
  <c r="L2314" i="3"/>
  <c r="K2314" i="3"/>
  <c r="K2322" i="3" s="1"/>
  <c r="J2314" i="3"/>
  <c r="J2322" i="3" s="1"/>
  <c r="I2314" i="3"/>
  <c r="H2314" i="3"/>
  <c r="G2314" i="3"/>
  <c r="F2314" i="3"/>
  <c r="F2322" i="3" s="1"/>
  <c r="A2314" i="3"/>
  <c r="A2322" i="3" s="1"/>
  <c r="L2307" i="3"/>
  <c r="H188" i="2" s="1"/>
  <c r="K2307" i="3"/>
  <c r="G188" i="2" s="1"/>
  <c r="J2307" i="3"/>
  <c r="I2307" i="3"/>
  <c r="H2307" i="3"/>
  <c r="G2307" i="3"/>
  <c r="F2307" i="3"/>
  <c r="A2307" i="3"/>
  <c r="F188" i="2" s="1"/>
  <c r="L2305" i="3"/>
  <c r="K2305" i="3"/>
  <c r="G166" i="2" s="1"/>
  <c r="J2305" i="3"/>
  <c r="I2305" i="3"/>
  <c r="H2305" i="3"/>
  <c r="G2305" i="3"/>
  <c r="F2305" i="3"/>
  <c r="A2305" i="3"/>
  <c r="F166" i="2" s="1"/>
  <c r="L2303" i="3"/>
  <c r="H144" i="2" s="1"/>
  <c r="K2303" i="3"/>
  <c r="G144" i="2" s="1"/>
  <c r="J2303" i="3"/>
  <c r="I2303" i="3"/>
  <c r="H2303" i="3"/>
  <c r="G2303" i="3"/>
  <c r="F2303" i="3"/>
  <c r="A2303" i="3"/>
  <c r="F144" i="2" s="1"/>
  <c r="L2301" i="3"/>
  <c r="H122" i="2" s="1"/>
  <c r="K2301" i="3"/>
  <c r="J2301" i="3"/>
  <c r="I2301" i="3"/>
  <c r="H2301" i="3"/>
  <c r="G2301" i="3"/>
  <c r="G2309" i="3" s="1"/>
  <c r="F2301" i="3"/>
  <c r="A2301" i="3"/>
  <c r="G2294" i="3"/>
  <c r="H2294" i="3"/>
  <c r="I2294" i="3"/>
  <c r="J2294" i="3"/>
  <c r="K2294" i="3"/>
  <c r="G89" i="2" s="1"/>
  <c r="L2294" i="3"/>
  <c r="H89" i="2" s="1"/>
  <c r="F2294" i="3"/>
  <c r="G67" i="2"/>
  <c r="H67" i="2"/>
  <c r="G45" i="2"/>
  <c r="H45" i="2"/>
  <c r="A2294" i="3"/>
  <c r="F67" i="2"/>
  <c r="F45" i="2"/>
  <c r="F23" i="2"/>
  <c r="H2275" i="3"/>
  <c r="G2275" i="3"/>
  <c r="H563" i="2" s="1"/>
  <c r="F2275" i="3"/>
  <c r="G563" i="2" s="1"/>
  <c r="A2275" i="3"/>
  <c r="F563" i="2" s="1"/>
  <c r="H2273" i="3"/>
  <c r="I541" i="2" s="1"/>
  <c r="G2273" i="3"/>
  <c r="H541" i="2" s="1"/>
  <c r="F2273" i="3"/>
  <c r="A2273" i="3"/>
  <c r="F541" i="2" s="1"/>
  <c r="H2271" i="3"/>
  <c r="I519" i="2" s="1"/>
  <c r="G2271" i="3"/>
  <c r="H519" i="2" s="1"/>
  <c r="F2271" i="3"/>
  <c r="G519" i="2" s="1"/>
  <c r="A2271" i="3"/>
  <c r="F519" i="2" s="1"/>
  <c r="H2269" i="3"/>
  <c r="I497" i="2" s="1"/>
  <c r="G2269" i="3"/>
  <c r="F2269" i="3"/>
  <c r="G497" i="2" s="1"/>
  <c r="A2269" i="3"/>
  <c r="J2262" i="3"/>
  <c r="H469" i="2" s="1"/>
  <c r="I2262" i="3"/>
  <c r="G469" i="2" s="1"/>
  <c r="H2262" i="3"/>
  <c r="G2262" i="3"/>
  <c r="F2262" i="3"/>
  <c r="A2262" i="3"/>
  <c r="F469" i="2" s="1"/>
  <c r="J2260" i="3"/>
  <c r="H447" i="2" s="1"/>
  <c r="I2260" i="3"/>
  <c r="G447" i="2" s="1"/>
  <c r="H2260" i="3"/>
  <c r="G2260" i="3"/>
  <c r="F2260" i="3"/>
  <c r="A2260" i="3"/>
  <c r="J2258" i="3"/>
  <c r="H425" i="2" s="1"/>
  <c r="I2258" i="3"/>
  <c r="G425" i="2" s="1"/>
  <c r="H2258" i="3"/>
  <c r="G2258" i="3"/>
  <c r="F2258" i="3"/>
  <c r="A2258" i="3"/>
  <c r="F425" i="2" s="1"/>
  <c r="J2256" i="3"/>
  <c r="H403" i="2" s="1"/>
  <c r="I2256" i="3"/>
  <c r="G403" i="2" s="1"/>
  <c r="H2256" i="3"/>
  <c r="G2256" i="3"/>
  <c r="F2256" i="3"/>
  <c r="A2256" i="3"/>
  <c r="F403" i="2" s="1"/>
  <c r="L2249" i="3"/>
  <c r="H375" i="2" s="1"/>
  <c r="K2249" i="3"/>
  <c r="G375" i="2" s="1"/>
  <c r="J2249" i="3"/>
  <c r="I2249" i="3"/>
  <c r="H2249" i="3"/>
  <c r="G2249" i="3"/>
  <c r="F2249" i="3"/>
  <c r="A2249" i="3"/>
  <c r="F375" i="2" s="1"/>
  <c r="L2247" i="3"/>
  <c r="H353" i="2" s="1"/>
  <c r="K2247" i="3"/>
  <c r="J2247" i="3"/>
  <c r="I2247" i="3"/>
  <c r="H2247" i="3"/>
  <c r="G2247" i="3"/>
  <c r="F2247" i="3"/>
  <c r="A2247" i="3"/>
  <c r="L2245" i="3"/>
  <c r="H331" i="2" s="1"/>
  <c r="K2245" i="3"/>
  <c r="G331" i="2" s="1"/>
  <c r="J2245" i="3"/>
  <c r="I2245" i="3"/>
  <c r="H2245" i="3"/>
  <c r="G2245" i="3"/>
  <c r="F2245" i="3"/>
  <c r="A2245" i="3"/>
  <c r="F331" i="2" s="1"/>
  <c r="L2243" i="3"/>
  <c r="K2243" i="3"/>
  <c r="G309" i="2" s="1"/>
  <c r="J2243" i="3"/>
  <c r="I2243" i="3"/>
  <c r="H2243" i="3"/>
  <c r="G2243" i="3"/>
  <c r="F2243" i="3"/>
  <c r="A2243" i="3"/>
  <c r="F309" i="2" s="1"/>
  <c r="L2236" i="3"/>
  <c r="H281" i="2" s="1"/>
  <c r="K2236" i="3"/>
  <c r="G281" i="2" s="1"/>
  <c r="J2236" i="3"/>
  <c r="I2236" i="3"/>
  <c r="H2236" i="3"/>
  <c r="G2236" i="3"/>
  <c r="F2236" i="3"/>
  <c r="A2236" i="3"/>
  <c r="L2234" i="3"/>
  <c r="H259" i="2" s="1"/>
  <c r="K2234" i="3"/>
  <c r="G259" i="2" s="1"/>
  <c r="J2234" i="3"/>
  <c r="I2234" i="3"/>
  <c r="H2234" i="3"/>
  <c r="G2234" i="3"/>
  <c r="F2234" i="3"/>
  <c r="A2234" i="3"/>
  <c r="F259" i="2" s="1"/>
  <c r="L2232" i="3"/>
  <c r="H237" i="2" s="1"/>
  <c r="K2232" i="3"/>
  <c r="G237" i="2" s="1"/>
  <c r="J2232" i="3"/>
  <c r="I2232" i="3"/>
  <c r="H2232" i="3"/>
  <c r="G2232" i="3"/>
  <c r="F2232" i="3"/>
  <c r="A2232" i="3"/>
  <c r="F237" i="2" s="1"/>
  <c r="L2230" i="3"/>
  <c r="H215" i="2" s="1"/>
  <c r="K2230" i="3"/>
  <c r="J2230" i="3"/>
  <c r="I2230" i="3"/>
  <c r="H2230" i="3"/>
  <c r="G2230" i="3"/>
  <c r="F2230" i="3"/>
  <c r="A2230" i="3"/>
  <c r="F215" i="2" s="1"/>
  <c r="L2223" i="3"/>
  <c r="H187" i="2" s="1"/>
  <c r="K2223" i="3"/>
  <c r="G187" i="2" s="1"/>
  <c r="J2223" i="3"/>
  <c r="I2223" i="3"/>
  <c r="H2223" i="3"/>
  <c r="G2223" i="3"/>
  <c r="F2223" i="3"/>
  <c r="A2223" i="3"/>
  <c r="F187" i="2" s="1"/>
  <c r="L2221" i="3"/>
  <c r="K2221" i="3"/>
  <c r="G165" i="2" s="1"/>
  <c r="J2221" i="3"/>
  <c r="I2221" i="3"/>
  <c r="H2221" i="3"/>
  <c r="G2221" i="3"/>
  <c r="F2221" i="3"/>
  <c r="A2221" i="3"/>
  <c r="F165" i="2" s="1"/>
  <c r="L2219" i="3"/>
  <c r="H143" i="2" s="1"/>
  <c r="K2219" i="3"/>
  <c r="G143" i="2" s="1"/>
  <c r="J2219" i="3"/>
  <c r="I2219" i="3"/>
  <c r="H2219" i="3"/>
  <c r="G2219" i="3"/>
  <c r="F2219" i="3"/>
  <c r="A2219" i="3"/>
  <c r="F143" i="2" s="1"/>
  <c r="L2217" i="3"/>
  <c r="H121" i="2" s="1"/>
  <c r="K2217" i="3"/>
  <c r="K2225" i="3" s="1"/>
  <c r="J2217" i="3"/>
  <c r="I2217" i="3"/>
  <c r="H2217" i="3"/>
  <c r="G2217" i="3"/>
  <c r="F2217" i="3"/>
  <c r="A2217" i="3"/>
  <c r="F121" i="2" s="1"/>
  <c r="G2206" i="3"/>
  <c r="H2206" i="3"/>
  <c r="I2206" i="3"/>
  <c r="J2206" i="3"/>
  <c r="K2206" i="3"/>
  <c r="G44" i="2" s="1"/>
  <c r="L2206" i="3"/>
  <c r="H44" i="2" s="1"/>
  <c r="F2206" i="3"/>
  <c r="A2206" i="3"/>
  <c r="F44" i="2" s="1"/>
  <c r="L2210" i="3"/>
  <c r="H88" i="2" s="1"/>
  <c r="K2210" i="3"/>
  <c r="G88" i="2" s="1"/>
  <c r="J2210" i="3"/>
  <c r="I2210" i="3"/>
  <c r="H2210" i="3"/>
  <c r="G2210" i="3"/>
  <c r="F2210" i="3"/>
  <c r="A2210" i="3"/>
  <c r="F88" i="2" s="1"/>
  <c r="L2208" i="3"/>
  <c r="H66" i="2" s="1"/>
  <c r="K2208" i="3"/>
  <c r="G66" i="2" s="1"/>
  <c r="J2208" i="3"/>
  <c r="I2208" i="3"/>
  <c r="H2208" i="3"/>
  <c r="G2208" i="3"/>
  <c r="F2208" i="3"/>
  <c r="A2208" i="3"/>
  <c r="F66" i="2" s="1"/>
  <c r="L2204" i="3"/>
  <c r="H22" i="2" s="1"/>
  <c r="K2204" i="3"/>
  <c r="G22" i="2" s="1"/>
  <c r="J2204" i="3"/>
  <c r="I2204" i="3"/>
  <c r="H2204" i="3"/>
  <c r="G2204" i="3"/>
  <c r="F2204" i="3"/>
  <c r="A2204" i="3"/>
  <c r="F22" i="2" s="1"/>
  <c r="H2193" i="3"/>
  <c r="I562" i="2" s="1"/>
  <c r="G2193" i="3"/>
  <c r="H562" i="2" s="1"/>
  <c r="F2193" i="3"/>
  <c r="A2193" i="3"/>
  <c r="F562" i="2" s="1"/>
  <c r="H2191" i="3"/>
  <c r="I540" i="2" s="1"/>
  <c r="G2191" i="3"/>
  <c r="H540" i="2" s="1"/>
  <c r="F2191" i="3"/>
  <c r="G540" i="2" s="1"/>
  <c r="A2191" i="3"/>
  <c r="F540" i="2" s="1"/>
  <c r="H2189" i="3"/>
  <c r="I518" i="2" s="1"/>
  <c r="G2189" i="3"/>
  <c r="H518" i="2" s="1"/>
  <c r="F2189" i="3"/>
  <c r="G518" i="2" s="1"/>
  <c r="A2189" i="3"/>
  <c r="F518" i="2" s="1"/>
  <c r="H2187" i="3"/>
  <c r="I496" i="2" s="1"/>
  <c r="G2187" i="3"/>
  <c r="F2187" i="3"/>
  <c r="G496" i="2" s="1"/>
  <c r="A2187" i="3"/>
  <c r="J2180" i="3"/>
  <c r="H468" i="2" s="1"/>
  <c r="I2180" i="3"/>
  <c r="G468" i="2" s="1"/>
  <c r="H2180" i="3"/>
  <c r="G2180" i="3"/>
  <c r="F2180" i="3"/>
  <c r="A2180" i="3"/>
  <c r="F468" i="2" s="1"/>
  <c r="J2178" i="3"/>
  <c r="H446" i="2" s="1"/>
  <c r="I2178" i="3"/>
  <c r="G446" i="2" s="1"/>
  <c r="H2178" i="3"/>
  <c r="G2178" i="3"/>
  <c r="F2178" i="3"/>
  <c r="A2178" i="3"/>
  <c r="F446" i="2" s="1"/>
  <c r="J2176" i="3"/>
  <c r="H424" i="2" s="1"/>
  <c r="I2176" i="3"/>
  <c r="G424" i="2" s="1"/>
  <c r="H2176" i="3"/>
  <c r="G2176" i="3"/>
  <c r="F2176" i="3"/>
  <c r="A2176" i="3"/>
  <c r="F424" i="2" s="1"/>
  <c r="J2174" i="3"/>
  <c r="I2174" i="3"/>
  <c r="G402" i="2" s="1"/>
  <c r="H2174" i="3"/>
  <c r="G2174" i="3"/>
  <c r="F2174" i="3"/>
  <c r="A2174" i="3"/>
  <c r="F402" i="2" s="1"/>
  <c r="L2167" i="3"/>
  <c r="H374" i="2" s="1"/>
  <c r="K2167" i="3"/>
  <c r="G374" i="2" s="1"/>
  <c r="J2167" i="3"/>
  <c r="I2167" i="3"/>
  <c r="H2167" i="3"/>
  <c r="G2167" i="3"/>
  <c r="F2167" i="3"/>
  <c r="A2167" i="3"/>
  <c r="F374" i="2" s="1"/>
  <c r="L2165" i="3"/>
  <c r="H352" i="2" s="1"/>
  <c r="K2165" i="3"/>
  <c r="G352" i="2" s="1"/>
  <c r="J2165" i="3"/>
  <c r="I2165" i="3"/>
  <c r="H2165" i="3"/>
  <c r="G2165" i="3"/>
  <c r="F2165" i="3"/>
  <c r="A2165" i="3"/>
  <c r="F352" i="2" s="1"/>
  <c r="L2163" i="3"/>
  <c r="H330" i="2" s="1"/>
  <c r="K2163" i="3"/>
  <c r="G330" i="2" s="1"/>
  <c r="J2163" i="3"/>
  <c r="I2163" i="3"/>
  <c r="H2163" i="3"/>
  <c r="G2163" i="3"/>
  <c r="F2163" i="3"/>
  <c r="A2163" i="3"/>
  <c r="F330" i="2" s="1"/>
  <c r="L2161" i="3"/>
  <c r="K2161" i="3"/>
  <c r="J2161" i="3"/>
  <c r="I2161" i="3"/>
  <c r="H2161" i="3"/>
  <c r="H2169" i="3" s="1"/>
  <c r="G2161" i="3"/>
  <c r="F2161" i="3"/>
  <c r="A2161" i="3"/>
  <c r="L2154" i="3"/>
  <c r="H280" i="2" s="1"/>
  <c r="K2154" i="3"/>
  <c r="G280" i="2" s="1"/>
  <c r="J2154" i="3"/>
  <c r="I2154" i="3"/>
  <c r="H2154" i="3"/>
  <c r="G2154" i="3"/>
  <c r="F2154" i="3"/>
  <c r="A2154" i="3"/>
  <c r="F280" i="2" s="1"/>
  <c r="L2152" i="3"/>
  <c r="H258" i="2" s="1"/>
  <c r="K2152" i="3"/>
  <c r="G258" i="2" s="1"/>
  <c r="J2152" i="3"/>
  <c r="I2152" i="3"/>
  <c r="H2152" i="3"/>
  <c r="G2152" i="3"/>
  <c r="F2152" i="3"/>
  <c r="A2152" i="3"/>
  <c r="F258" i="2" s="1"/>
  <c r="L2150" i="3"/>
  <c r="H236" i="2" s="1"/>
  <c r="K2150" i="3"/>
  <c r="G236" i="2" s="1"/>
  <c r="J2150" i="3"/>
  <c r="I2150" i="3"/>
  <c r="H2150" i="3"/>
  <c r="G2150" i="3"/>
  <c r="F2150" i="3"/>
  <c r="A2150" i="3"/>
  <c r="F236" i="2" s="1"/>
  <c r="L2148" i="3"/>
  <c r="K2148" i="3"/>
  <c r="G214" i="2" s="1"/>
  <c r="J2148" i="3"/>
  <c r="I2148" i="3"/>
  <c r="H2148" i="3"/>
  <c r="G2148" i="3"/>
  <c r="F2148" i="3"/>
  <c r="A2148" i="3"/>
  <c r="F214" i="2" s="1"/>
  <c r="L2141" i="3"/>
  <c r="K2141" i="3"/>
  <c r="G186" i="2" s="1"/>
  <c r="J2141" i="3"/>
  <c r="I2141" i="3"/>
  <c r="H2141" i="3"/>
  <c r="G2141" i="3"/>
  <c r="F2141" i="3"/>
  <c r="A2141" i="3"/>
  <c r="F186" i="2" s="1"/>
  <c r="L2139" i="3"/>
  <c r="H164" i="2" s="1"/>
  <c r="K2139" i="3"/>
  <c r="J2139" i="3"/>
  <c r="I2139" i="3"/>
  <c r="H2139" i="3"/>
  <c r="G2139" i="3"/>
  <c r="F2139" i="3"/>
  <c r="A2139" i="3"/>
  <c r="F164" i="2" s="1"/>
  <c r="L2137" i="3"/>
  <c r="H142" i="2" s="1"/>
  <c r="K2137" i="3"/>
  <c r="G142" i="2" s="1"/>
  <c r="J2137" i="3"/>
  <c r="I2137" i="3"/>
  <c r="H2137" i="3"/>
  <c r="G2137" i="3"/>
  <c r="F2137" i="3"/>
  <c r="A2137" i="3"/>
  <c r="F142" i="2" s="1"/>
  <c r="L2135" i="3"/>
  <c r="H120" i="2" s="1"/>
  <c r="K2135" i="3"/>
  <c r="G120" i="2" s="1"/>
  <c r="J2135" i="3"/>
  <c r="I2135" i="3"/>
  <c r="H2135" i="3"/>
  <c r="G2135" i="3"/>
  <c r="F2135" i="3"/>
  <c r="A2135" i="3"/>
  <c r="G2128" i="3"/>
  <c r="H2128" i="3"/>
  <c r="I2128" i="3"/>
  <c r="J2128" i="3"/>
  <c r="K2128" i="3"/>
  <c r="G87" i="2" s="1"/>
  <c r="L2128" i="3"/>
  <c r="H87" i="2" s="1"/>
  <c r="F2128" i="3"/>
  <c r="A2128" i="3"/>
  <c r="F87" i="2" s="1"/>
  <c r="G2117" i="3"/>
  <c r="H2117" i="3"/>
  <c r="I2117" i="3"/>
  <c r="J2117" i="3"/>
  <c r="K2117" i="3"/>
  <c r="L2117" i="3"/>
  <c r="H65" i="2" s="1"/>
  <c r="F2117" i="3"/>
  <c r="A2117" i="3"/>
  <c r="G2110" i="3"/>
  <c r="H2110" i="3"/>
  <c r="I2110" i="3"/>
  <c r="J2110" i="3"/>
  <c r="K2110" i="3"/>
  <c r="G43" i="2" s="1"/>
  <c r="L2110" i="3"/>
  <c r="H43" i="2" s="1"/>
  <c r="F2110" i="3"/>
  <c r="A2110" i="3"/>
  <c r="F43" i="2" s="1"/>
  <c r="G2107" i="3"/>
  <c r="H2107" i="3"/>
  <c r="I2107" i="3"/>
  <c r="J2107" i="3"/>
  <c r="K2107" i="3"/>
  <c r="G21" i="2" s="1"/>
  <c r="L2107" i="3"/>
  <c r="F2107" i="3"/>
  <c r="A2107" i="3"/>
  <c r="F21" i="2" s="1"/>
  <c r="H2096" i="3"/>
  <c r="I561" i="2" s="1"/>
  <c r="G2096" i="3"/>
  <c r="H561" i="2" s="1"/>
  <c r="F2096" i="3"/>
  <c r="G561" i="2" s="1"/>
  <c r="A2096" i="3"/>
  <c r="F561" i="2" s="1"/>
  <c r="H2094" i="3"/>
  <c r="I539" i="2" s="1"/>
  <c r="G2094" i="3"/>
  <c r="H539" i="2" s="1"/>
  <c r="F2094" i="3"/>
  <c r="G539" i="2" s="1"/>
  <c r="A2094" i="3"/>
  <c r="F539" i="2" s="1"/>
  <c r="H2092" i="3"/>
  <c r="I517" i="2" s="1"/>
  <c r="G2092" i="3"/>
  <c r="H517" i="2" s="1"/>
  <c r="F2092" i="3"/>
  <c r="G517" i="2" s="1"/>
  <c r="A2092" i="3"/>
  <c r="F517" i="2" s="1"/>
  <c r="H2090" i="3"/>
  <c r="G2090" i="3"/>
  <c r="F2090" i="3"/>
  <c r="G495" i="2" s="1"/>
  <c r="A2090" i="3"/>
  <c r="F495" i="2" s="1"/>
  <c r="J2083" i="3"/>
  <c r="H467" i="2" s="1"/>
  <c r="I2083" i="3"/>
  <c r="G467" i="2" s="1"/>
  <c r="H2083" i="3"/>
  <c r="G2083" i="3"/>
  <c r="F2083" i="3"/>
  <c r="A2083" i="3"/>
  <c r="J2081" i="3"/>
  <c r="H445" i="2" s="1"/>
  <c r="I2081" i="3"/>
  <c r="G445" i="2" s="1"/>
  <c r="H2081" i="3"/>
  <c r="G2081" i="3"/>
  <c r="F2081" i="3"/>
  <c r="A2081" i="3"/>
  <c r="F445" i="2" s="1"/>
  <c r="J2079" i="3"/>
  <c r="H423" i="2" s="1"/>
  <c r="I2079" i="3"/>
  <c r="G423" i="2" s="1"/>
  <c r="H2079" i="3"/>
  <c r="G2079" i="3"/>
  <c r="F2079" i="3"/>
  <c r="A2079" i="3"/>
  <c r="F423" i="2" s="1"/>
  <c r="J2077" i="3"/>
  <c r="H401" i="2" s="1"/>
  <c r="I2077" i="3"/>
  <c r="G401" i="2" s="1"/>
  <c r="H2077" i="3"/>
  <c r="G2077" i="3"/>
  <c r="F2077" i="3"/>
  <c r="A2077" i="3"/>
  <c r="F401" i="2" s="1"/>
  <c r="L2070" i="3"/>
  <c r="H373" i="2" s="1"/>
  <c r="K2070" i="3"/>
  <c r="G373" i="2" s="1"/>
  <c r="J2070" i="3"/>
  <c r="I2070" i="3"/>
  <c r="H2070" i="3"/>
  <c r="G2070" i="3"/>
  <c r="F2070" i="3"/>
  <c r="A2070" i="3"/>
  <c r="F373" i="2" s="1"/>
  <c r="L2068" i="3"/>
  <c r="H351" i="2" s="1"/>
  <c r="K2068" i="3"/>
  <c r="J2068" i="3"/>
  <c r="I2068" i="3"/>
  <c r="H2068" i="3"/>
  <c r="G2068" i="3"/>
  <c r="F2068" i="3"/>
  <c r="A2068" i="3"/>
  <c r="F351" i="2" s="1"/>
  <c r="L2066" i="3"/>
  <c r="K2066" i="3"/>
  <c r="G329" i="2" s="1"/>
  <c r="J2066" i="3"/>
  <c r="I2066" i="3"/>
  <c r="H2066" i="3"/>
  <c r="G2066" i="3"/>
  <c r="F2066" i="3"/>
  <c r="A2066" i="3"/>
  <c r="F329" i="2" s="1"/>
  <c r="L2064" i="3"/>
  <c r="H307" i="2" s="1"/>
  <c r="K2064" i="3"/>
  <c r="G307" i="2" s="1"/>
  <c r="J2064" i="3"/>
  <c r="J2072" i="3" s="1"/>
  <c r="I2064" i="3"/>
  <c r="H2064" i="3"/>
  <c r="G2064" i="3"/>
  <c r="F2064" i="3"/>
  <c r="A2064" i="3"/>
  <c r="F307" i="2" s="1"/>
  <c r="L2057" i="3"/>
  <c r="H279" i="2" s="1"/>
  <c r="K2057" i="3"/>
  <c r="G279" i="2" s="1"/>
  <c r="J2057" i="3"/>
  <c r="I2057" i="3"/>
  <c r="H2057" i="3"/>
  <c r="G2057" i="3"/>
  <c r="F2057" i="3"/>
  <c r="A2057" i="3"/>
  <c r="F279" i="2" s="1"/>
  <c r="L2055" i="3"/>
  <c r="K2055" i="3"/>
  <c r="G257" i="2" s="1"/>
  <c r="J2055" i="3"/>
  <c r="I2055" i="3"/>
  <c r="H2055" i="3"/>
  <c r="G2055" i="3"/>
  <c r="F2055" i="3"/>
  <c r="A2055" i="3"/>
  <c r="F257" i="2" s="1"/>
  <c r="L2053" i="3"/>
  <c r="H235" i="2" s="1"/>
  <c r="K2053" i="3"/>
  <c r="G235" i="2" s="1"/>
  <c r="J2053" i="3"/>
  <c r="I2053" i="3"/>
  <c r="H2053" i="3"/>
  <c r="G2053" i="3"/>
  <c r="F2053" i="3"/>
  <c r="A2053" i="3"/>
  <c r="F235" i="2" s="1"/>
  <c r="L2051" i="3"/>
  <c r="H213" i="2" s="1"/>
  <c r="K2051" i="3"/>
  <c r="J2051" i="3"/>
  <c r="J2059" i="3" s="1"/>
  <c r="I2051" i="3"/>
  <c r="H2051" i="3"/>
  <c r="G2051" i="3"/>
  <c r="F2051" i="3"/>
  <c r="F2059" i="3" s="1"/>
  <c r="A2051" i="3"/>
  <c r="L2044" i="3"/>
  <c r="H185" i="2" s="1"/>
  <c r="K2044" i="3"/>
  <c r="G185" i="2" s="1"/>
  <c r="J2044" i="3"/>
  <c r="I2044" i="3"/>
  <c r="H2044" i="3"/>
  <c r="G2044" i="3"/>
  <c r="F2044" i="3"/>
  <c r="A2044" i="3"/>
  <c r="L2042" i="3"/>
  <c r="H163" i="2" s="1"/>
  <c r="K2042" i="3"/>
  <c r="G163" i="2" s="1"/>
  <c r="J2042" i="3"/>
  <c r="I2042" i="3"/>
  <c r="H2042" i="3"/>
  <c r="G2042" i="3"/>
  <c r="F2042" i="3"/>
  <c r="A2042" i="3"/>
  <c r="F163" i="2" s="1"/>
  <c r="L2040" i="3"/>
  <c r="K2040" i="3"/>
  <c r="G141" i="2" s="1"/>
  <c r="J2040" i="3"/>
  <c r="I2040" i="3"/>
  <c r="H2040" i="3"/>
  <c r="G2040" i="3"/>
  <c r="F2040" i="3"/>
  <c r="A2040" i="3"/>
  <c r="F141" i="2" s="1"/>
  <c r="L2038" i="3"/>
  <c r="H119" i="2" s="1"/>
  <c r="K2038" i="3"/>
  <c r="J2038" i="3"/>
  <c r="I2038" i="3"/>
  <c r="H2038" i="3"/>
  <c r="G2038" i="3"/>
  <c r="F2038" i="3"/>
  <c r="A2038" i="3"/>
  <c r="F119" i="2" s="1"/>
  <c r="G2027" i="3"/>
  <c r="H2027" i="3"/>
  <c r="I2027" i="3"/>
  <c r="J2027" i="3"/>
  <c r="K2027" i="3"/>
  <c r="G64" i="2" s="1"/>
  <c r="L2027" i="3"/>
  <c r="F2027" i="3"/>
  <c r="G2024" i="3"/>
  <c r="H2024" i="3"/>
  <c r="I2024" i="3"/>
  <c r="J2024" i="3"/>
  <c r="K2024" i="3"/>
  <c r="G42" i="2" s="1"/>
  <c r="L2024" i="3"/>
  <c r="H42" i="2" s="1"/>
  <c r="F2024" i="3"/>
  <c r="A2027" i="3"/>
  <c r="F64" i="2" s="1"/>
  <c r="A2024" i="3"/>
  <c r="F42" i="2" s="1"/>
  <c r="L2031" i="3"/>
  <c r="H86" i="2" s="1"/>
  <c r="K2031" i="3"/>
  <c r="G86" i="2" s="1"/>
  <c r="J2031" i="3"/>
  <c r="I2031" i="3"/>
  <c r="H2031" i="3"/>
  <c r="G2031" i="3"/>
  <c r="F2031" i="3"/>
  <c r="A2031" i="3"/>
  <c r="F86" i="2" s="1"/>
  <c r="L2022" i="3"/>
  <c r="H20" i="2" s="1"/>
  <c r="K2022" i="3"/>
  <c r="G20" i="2" s="1"/>
  <c r="J2022" i="3"/>
  <c r="I2022" i="3"/>
  <c r="H2022" i="3"/>
  <c r="G2022" i="3"/>
  <c r="F2022" i="3"/>
  <c r="A2022" i="3"/>
  <c r="F20" i="2" s="1"/>
  <c r="H2011" i="3"/>
  <c r="I560" i="2" s="1"/>
  <c r="G2011" i="3"/>
  <c r="H560" i="2" s="1"/>
  <c r="F2011" i="3"/>
  <c r="G560" i="2" s="1"/>
  <c r="A2011" i="3"/>
  <c r="F560" i="2" s="1"/>
  <c r="H2009" i="3"/>
  <c r="G2009" i="3"/>
  <c r="F2009" i="3"/>
  <c r="G538" i="2" s="1"/>
  <c r="A2009" i="3"/>
  <c r="F538" i="2" s="1"/>
  <c r="H2007" i="3"/>
  <c r="I516" i="2" s="1"/>
  <c r="G2007" i="3"/>
  <c r="H516" i="2" s="1"/>
  <c r="F2007" i="3"/>
  <c r="G516" i="2" s="1"/>
  <c r="A2007" i="3"/>
  <c r="F516" i="2" s="1"/>
  <c r="H2005" i="3"/>
  <c r="I494" i="2" s="1"/>
  <c r="G2005" i="3"/>
  <c r="H494" i="2" s="1"/>
  <c r="F2005" i="3"/>
  <c r="A2005" i="3"/>
  <c r="F494" i="2" s="1"/>
  <c r="G1998" i="3"/>
  <c r="H1998" i="3"/>
  <c r="I1998" i="3"/>
  <c r="G466" i="2" s="1"/>
  <c r="J1998" i="3"/>
  <c r="H466" i="2" s="1"/>
  <c r="F1998" i="3"/>
  <c r="G1996" i="3"/>
  <c r="H1996" i="3"/>
  <c r="I1996" i="3"/>
  <c r="G444" i="2" s="1"/>
  <c r="J1996" i="3"/>
  <c r="H444" i="2" s="1"/>
  <c r="F1996" i="3"/>
  <c r="A1998" i="3"/>
  <c r="F466" i="2" s="1"/>
  <c r="A1996" i="3"/>
  <c r="F444" i="2" s="1"/>
  <c r="J1994" i="3"/>
  <c r="I1994" i="3"/>
  <c r="G422" i="2" s="1"/>
  <c r="H1994" i="3"/>
  <c r="G1994" i="3"/>
  <c r="F1994" i="3"/>
  <c r="A1994" i="3"/>
  <c r="F422" i="2" s="1"/>
  <c r="J1992" i="3"/>
  <c r="H400" i="2" s="1"/>
  <c r="I1992" i="3"/>
  <c r="G400" i="2" s="1"/>
  <c r="H1992" i="3"/>
  <c r="G1992" i="3"/>
  <c r="F1992" i="3"/>
  <c r="A1992" i="3"/>
  <c r="F400" i="2" s="1"/>
  <c r="G1983" i="3"/>
  <c r="H1983" i="3"/>
  <c r="I1983" i="3"/>
  <c r="J1983" i="3"/>
  <c r="K1983" i="3"/>
  <c r="G350" i="2" s="1"/>
  <c r="L1983" i="3"/>
  <c r="H350" i="2" s="1"/>
  <c r="F1983" i="3"/>
  <c r="L1985" i="3"/>
  <c r="K1985" i="3"/>
  <c r="G372" i="2" s="1"/>
  <c r="J1985" i="3"/>
  <c r="I1985" i="3"/>
  <c r="H1985" i="3"/>
  <c r="G1985" i="3"/>
  <c r="F1985" i="3"/>
  <c r="A1985" i="3"/>
  <c r="F372" i="2" s="1"/>
  <c r="A1983" i="3"/>
  <c r="F350" i="2" s="1"/>
  <c r="L1981" i="3"/>
  <c r="H328" i="2" s="1"/>
  <c r="K1981" i="3"/>
  <c r="G328" i="2" s="1"/>
  <c r="J1981" i="3"/>
  <c r="I1981" i="3"/>
  <c r="H1981" i="3"/>
  <c r="G1981" i="3"/>
  <c r="F1981" i="3"/>
  <c r="A1981" i="3"/>
  <c r="L1979" i="3"/>
  <c r="H306" i="2" s="1"/>
  <c r="K1979" i="3"/>
  <c r="J1979" i="3"/>
  <c r="I1979" i="3"/>
  <c r="H1979" i="3"/>
  <c r="G1979" i="3"/>
  <c r="F1979" i="3"/>
  <c r="A1979" i="3"/>
  <c r="F306" i="2" s="1"/>
  <c r="L1972" i="3"/>
  <c r="H278" i="2" s="1"/>
  <c r="K1972" i="3"/>
  <c r="J1972" i="3"/>
  <c r="I1972" i="3"/>
  <c r="H1972" i="3"/>
  <c r="G1972" i="3"/>
  <c r="F1972" i="3"/>
  <c r="A1972" i="3"/>
  <c r="F278" i="2" s="1"/>
  <c r="L1970" i="3"/>
  <c r="H256" i="2" s="1"/>
  <c r="K1970" i="3"/>
  <c r="G256" i="2" s="1"/>
  <c r="J1970" i="3"/>
  <c r="I1970" i="3"/>
  <c r="H1970" i="3"/>
  <c r="G1970" i="3"/>
  <c r="F1970" i="3"/>
  <c r="A1970" i="3"/>
  <c r="F256" i="2" s="1"/>
  <c r="L1968" i="3"/>
  <c r="H234" i="2" s="1"/>
  <c r="K1968" i="3"/>
  <c r="G234" i="2" s="1"/>
  <c r="J1968" i="3"/>
  <c r="I1968" i="3"/>
  <c r="H1968" i="3"/>
  <c r="G1968" i="3"/>
  <c r="F1968" i="3"/>
  <c r="A1968" i="3"/>
  <c r="F234" i="2" s="1"/>
  <c r="L1966" i="3"/>
  <c r="L1974" i="3" s="1"/>
  <c r="K1966" i="3"/>
  <c r="G212" i="2" s="1"/>
  <c r="J1966" i="3"/>
  <c r="I1966" i="3"/>
  <c r="H1966" i="3"/>
  <c r="G1966" i="3"/>
  <c r="F1966" i="3"/>
  <c r="A1966" i="3"/>
  <c r="F212" i="2" s="1"/>
  <c r="L1959" i="3"/>
  <c r="H184" i="2" s="1"/>
  <c r="K1959" i="3"/>
  <c r="G184" i="2" s="1"/>
  <c r="J1959" i="3"/>
  <c r="I1959" i="3"/>
  <c r="H1959" i="3"/>
  <c r="G1959" i="3"/>
  <c r="F1959" i="3"/>
  <c r="A1959" i="3"/>
  <c r="F184" i="2" s="1"/>
  <c r="L1957" i="3"/>
  <c r="K1957" i="3"/>
  <c r="G162" i="2" s="1"/>
  <c r="J1957" i="3"/>
  <c r="I1957" i="3"/>
  <c r="H1957" i="3"/>
  <c r="G1957" i="3"/>
  <c r="F1957" i="3"/>
  <c r="A1957" i="3"/>
  <c r="F162" i="2" s="1"/>
  <c r="L1955" i="3"/>
  <c r="H140" i="2" s="1"/>
  <c r="K1955" i="3"/>
  <c r="G140" i="2" s="1"/>
  <c r="J1955" i="3"/>
  <c r="I1955" i="3"/>
  <c r="H1955" i="3"/>
  <c r="G1955" i="3"/>
  <c r="F1955" i="3"/>
  <c r="A1955" i="3"/>
  <c r="F140" i="2" s="1"/>
  <c r="L1953" i="3"/>
  <c r="H118" i="2" s="1"/>
  <c r="K1953" i="3"/>
  <c r="G118" i="2" s="1"/>
  <c r="J1953" i="3"/>
  <c r="I1953" i="3"/>
  <c r="H1953" i="3"/>
  <c r="H1961" i="3" s="1"/>
  <c r="G1953" i="3"/>
  <c r="F1953" i="3"/>
  <c r="A1953" i="3"/>
  <c r="A1961" i="3" s="1"/>
  <c r="L1946" i="3"/>
  <c r="H85" i="2" s="1"/>
  <c r="K1946" i="3"/>
  <c r="G85" i="2" s="1"/>
  <c r="J1946" i="3"/>
  <c r="I1946" i="3"/>
  <c r="H1946" i="3"/>
  <c r="G1946" i="3"/>
  <c r="F1946" i="3"/>
  <c r="A1946" i="3"/>
  <c r="A1940" i="3"/>
  <c r="F63" i="2" s="1"/>
  <c r="A1936" i="3"/>
  <c r="F41" i="2" s="1"/>
  <c r="L1934" i="3"/>
  <c r="H19" i="2" s="1"/>
  <c r="K1934" i="3"/>
  <c r="J1934" i="3"/>
  <c r="I1934" i="3"/>
  <c r="H1934" i="3"/>
  <c r="G1934" i="3"/>
  <c r="F1934" i="3"/>
  <c r="A1934" i="3"/>
  <c r="F19" i="2" s="1"/>
  <c r="H1923" i="3"/>
  <c r="I559" i="2" s="1"/>
  <c r="G1923" i="3"/>
  <c r="H559" i="2" s="1"/>
  <c r="F1923" i="3"/>
  <c r="G559" i="2" s="1"/>
  <c r="A1923" i="3"/>
  <c r="H1921" i="3"/>
  <c r="I537" i="2" s="1"/>
  <c r="G1921" i="3"/>
  <c r="H537" i="2" s="1"/>
  <c r="F1921" i="3"/>
  <c r="G537" i="2" s="1"/>
  <c r="A1921" i="3"/>
  <c r="F537" i="2" s="1"/>
  <c r="H1919" i="3"/>
  <c r="G1919" i="3"/>
  <c r="H515" i="2" s="1"/>
  <c r="F1919" i="3"/>
  <c r="A1919" i="3"/>
  <c r="F515" i="2" s="1"/>
  <c r="H1917" i="3"/>
  <c r="I493" i="2" s="1"/>
  <c r="G1917" i="3"/>
  <c r="H493" i="2" s="1"/>
  <c r="F1917" i="3"/>
  <c r="G493" i="2" s="1"/>
  <c r="A1917" i="3"/>
  <c r="F493" i="2" s="1"/>
  <c r="J1910" i="3"/>
  <c r="H465" i="2" s="1"/>
  <c r="I1910" i="3"/>
  <c r="G465" i="2" s="1"/>
  <c r="H1910" i="3"/>
  <c r="G1910" i="3"/>
  <c r="F1910" i="3"/>
  <c r="A1910" i="3"/>
  <c r="F465" i="2" s="1"/>
  <c r="J1908" i="3"/>
  <c r="H443" i="2" s="1"/>
  <c r="I1908" i="3"/>
  <c r="G443" i="2" s="1"/>
  <c r="H1908" i="3"/>
  <c r="G1908" i="3"/>
  <c r="F1908" i="3"/>
  <c r="A1908" i="3"/>
  <c r="F443" i="2" s="1"/>
  <c r="J1906" i="3"/>
  <c r="H421" i="2" s="1"/>
  <c r="I1906" i="3"/>
  <c r="G421" i="2" s="1"/>
  <c r="H1906" i="3"/>
  <c r="G1906" i="3"/>
  <c r="F1906" i="3"/>
  <c r="A1906" i="3"/>
  <c r="F421" i="2" s="1"/>
  <c r="J1904" i="3"/>
  <c r="I1904" i="3"/>
  <c r="H1904" i="3"/>
  <c r="G1904" i="3"/>
  <c r="F1904" i="3"/>
  <c r="A1904" i="3"/>
  <c r="L1897" i="3"/>
  <c r="H371" i="2" s="1"/>
  <c r="K1897" i="3"/>
  <c r="G371" i="2" s="1"/>
  <c r="J1897" i="3"/>
  <c r="I1897" i="3"/>
  <c r="H1897" i="3"/>
  <c r="G1897" i="3"/>
  <c r="F1897" i="3"/>
  <c r="A1897" i="3"/>
  <c r="F371" i="2" s="1"/>
  <c r="L1895" i="3"/>
  <c r="K1895" i="3"/>
  <c r="G349" i="2" s="1"/>
  <c r="J1895" i="3"/>
  <c r="I1895" i="3"/>
  <c r="H1895" i="3"/>
  <c r="G1895" i="3"/>
  <c r="F1895" i="3"/>
  <c r="A1895" i="3"/>
  <c r="L1893" i="3"/>
  <c r="H327" i="2" s="1"/>
  <c r="K1893" i="3"/>
  <c r="G327" i="2" s="1"/>
  <c r="J1893" i="3"/>
  <c r="I1893" i="3"/>
  <c r="H1893" i="3"/>
  <c r="G1893" i="3"/>
  <c r="F1893" i="3"/>
  <c r="A1893" i="3"/>
  <c r="F327" i="2" s="1"/>
  <c r="L1891" i="3"/>
  <c r="H305" i="2" s="1"/>
  <c r="K1891" i="3"/>
  <c r="K1899" i="3" s="1"/>
  <c r="J1891" i="3"/>
  <c r="I1891" i="3"/>
  <c r="H1891" i="3"/>
  <c r="G1891" i="3"/>
  <c r="F1891" i="3"/>
  <c r="A1891" i="3"/>
  <c r="F305" i="2" s="1"/>
  <c r="L1884" i="3"/>
  <c r="H277" i="2" s="1"/>
  <c r="K1884" i="3"/>
  <c r="J1884" i="3"/>
  <c r="I1884" i="3"/>
  <c r="H1884" i="3"/>
  <c r="G1884" i="3"/>
  <c r="F1884" i="3"/>
  <c r="A1884" i="3"/>
  <c r="F183" i="2" s="1"/>
  <c r="L1882" i="3"/>
  <c r="H255" i="2" s="1"/>
  <c r="K1882" i="3"/>
  <c r="G255" i="2" s="1"/>
  <c r="J1882" i="3"/>
  <c r="I1882" i="3"/>
  <c r="H1882" i="3"/>
  <c r="G1882" i="3"/>
  <c r="F1882" i="3"/>
  <c r="A1882" i="3"/>
  <c r="L1880" i="3"/>
  <c r="H233" i="2" s="1"/>
  <c r="K1880" i="3"/>
  <c r="G233" i="2" s="1"/>
  <c r="J1880" i="3"/>
  <c r="I1880" i="3"/>
  <c r="H1880" i="3"/>
  <c r="G1880" i="3"/>
  <c r="F1880" i="3"/>
  <c r="A1880" i="3"/>
  <c r="F233" i="2" s="1"/>
  <c r="L1878" i="3"/>
  <c r="K1878" i="3"/>
  <c r="G211" i="2" s="1"/>
  <c r="J1878" i="3"/>
  <c r="I1878" i="3"/>
  <c r="H1878" i="3"/>
  <c r="G1878" i="3"/>
  <c r="F1878" i="3"/>
  <c r="A1878" i="3"/>
  <c r="F211" i="2" s="1"/>
  <c r="L1871" i="3"/>
  <c r="K1871" i="3"/>
  <c r="J1871" i="3"/>
  <c r="I1871" i="3"/>
  <c r="H1871" i="3"/>
  <c r="G1871" i="3"/>
  <c r="F1871" i="3"/>
  <c r="A1871" i="3"/>
  <c r="L1869" i="3"/>
  <c r="K1869" i="3"/>
  <c r="G161" i="2" s="1"/>
  <c r="J1869" i="3"/>
  <c r="I1869" i="3"/>
  <c r="H1869" i="3"/>
  <c r="G1869" i="3"/>
  <c r="F1869" i="3"/>
  <c r="A1869" i="3"/>
  <c r="F161" i="2" s="1"/>
  <c r="L1867" i="3"/>
  <c r="H139" i="2" s="1"/>
  <c r="K1867" i="3"/>
  <c r="G139" i="2" s="1"/>
  <c r="J1867" i="3"/>
  <c r="I1867" i="3"/>
  <c r="H1867" i="3"/>
  <c r="G1867" i="3"/>
  <c r="F1867" i="3"/>
  <c r="A1867" i="3"/>
  <c r="F139" i="2" s="1"/>
  <c r="L1865" i="3"/>
  <c r="H117" i="2" s="1"/>
  <c r="K1865" i="3"/>
  <c r="J1865" i="3"/>
  <c r="I1865" i="3"/>
  <c r="I1873" i="3" s="1"/>
  <c r="H1865" i="3"/>
  <c r="G1865" i="3"/>
  <c r="F1865" i="3"/>
  <c r="F1873" i="3" s="1"/>
  <c r="A1865" i="3"/>
  <c r="G1858" i="3"/>
  <c r="H1858" i="3"/>
  <c r="I1858" i="3"/>
  <c r="J1858" i="3"/>
  <c r="K1858" i="3"/>
  <c r="G84" i="2" s="1"/>
  <c r="L1858" i="3"/>
  <c r="H84" i="2" s="1"/>
  <c r="F1858" i="3"/>
  <c r="A1858" i="3"/>
  <c r="F84" i="2" s="1"/>
  <c r="G1855" i="3"/>
  <c r="H1855" i="3"/>
  <c r="I1855" i="3"/>
  <c r="J1855" i="3"/>
  <c r="K1855" i="3"/>
  <c r="G62" i="2" s="1"/>
  <c r="L1855" i="3"/>
  <c r="G1850" i="3"/>
  <c r="H1850" i="3"/>
  <c r="I1850" i="3"/>
  <c r="J1850" i="3"/>
  <c r="K1850" i="3"/>
  <c r="G40" i="2" s="1"/>
  <c r="L1850" i="3"/>
  <c r="H40" i="2" s="1"/>
  <c r="F1855" i="3"/>
  <c r="F1850" i="3"/>
  <c r="A1850" i="3"/>
  <c r="F40" i="2" s="1"/>
  <c r="H1837" i="3"/>
  <c r="I558" i="2" s="1"/>
  <c r="G1837" i="3"/>
  <c r="H558" i="2" s="1"/>
  <c r="F1837" i="3"/>
  <c r="G558" i="2" s="1"/>
  <c r="A1837" i="3"/>
  <c r="F558" i="2" s="1"/>
  <c r="H1835" i="3"/>
  <c r="I536" i="2" s="1"/>
  <c r="G1835" i="3"/>
  <c r="H536" i="2" s="1"/>
  <c r="F1835" i="3"/>
  <c r="G536" i="2" s="1"/>
  <c r="A1835" i="3"/>
  <c r="F536" i="2" s="1"/>
  <c r="H1833" i="3"/>
  <c r="I514" i="2" s="1"/>
  <c r="G1833" i="3"/>
  <c r="H514" i="2" s="1"/>
  <c r="F1833" i="3"/>
  <c r="G514" i="2" s="1"/>
  <c r="A1833" i="3"/>
  <c r="H1831" i="3"/>
  <c r="I492" i="2" s="1"/>
  <c r="G1831" i="3"/>
  <c r="H492" i="2" s="1"/>
  <c r="F1831" i="3"/>
  <c r="G492" i="2" s="1"/>
  <c r="A1831" i="3"/>
  <c r="F492" i="2" s="1"/>
  <c r="G1824" i="3"/>
  <c r="H1824" i="3"/>
  <c r="I1824" i="3"/>
  <c r="G464" i="2" s="1"/>
  <c r="J1824" i="3"/>
  <c r="H464" i="2" s="1"/>
  <c r="F1824" i="3"/>
  <c r="G442" i="2"/>
  <c r="H442" i="2"/>
  <c r="G1816" i="3"/>
  <c r="H1816" i="3"/>
  <c r="I1816" i="3"/>
  <c r="J1816" i="3"/>
  <c r="H420" i="2" s="1"/>
  <c r="F1816" i="3"/>
  <c r="G1814" i="3"/>
  <c r="H1814" i="3"/>
  <c r="I1814" i="3"/>
  <c r="G398" i="2" s="1"/>
  <c r="J1814" i="3"/>
  <c r="F1814" i="3"/>
  <c r="A1824" i="3"/>
  <c r="F464" i="2" s="1"/>
  <c r="F442" i="2"/>
  <c r="A1816" i="3"/>
  <c r="A1814" i="3"/>
  <c r="F398" i="2" s="1"/>
  <c r="L1794" i="3"/>
  <c r="H276" i="2" s="1"/>
  <c r="K1794" i="3"/>
  <c r="G276" i="2" s="1"/>
  <c r="J1794" i="3"/>
  <c r="I1794" i="3"/>
  <c r="H1794" i="3"/>
  <c r="G1794" i="3"/>
  <c r="F1794" i="3"/>
  <c r="G1792" i="3"/>
  <c r="H1792" i="3"/>
  <c r="I1792" i="3"/>
  <c r="J1792" i="3"/>
  <c r="K1792" i="3"/>
  <c r="G254" i="2" s="1"/>
  <c r="L1792" i="3"/>
  <c r="H254" i="2" s="1"/>
  <c r="F1792" i="3"/>
  <c r="L1790" i="3"/>
  <c r="H232" i="2" s="1"/>
  <c r="K1790" i="3"/>
  <c r="G232" i="2" s="1"/>
  <c r="J1790" i="3"/>
  <c r="I1790" i="3"/>
  <c r="H1790" i="3"/>
  <c r="G1790" i="3"/>
  <c r="F1790" i="3"/>
  <c r="G1788" i="3"/>
  <c r="H1788" i="3"/>
  <c r="I1788" i="3"/>
  <c r="J1788" i="3"/>
  <c r="K1788" i="3"/>
  <c r="L1788" i="3"/>
  <c r="H210" i="2" s="1"/>
  <c r="F1788" i="3"/>
  <c r="A1794" i="3"/>
  <c r="F276" i="2" s="1"/>
  <c r="A1792" i="3"/>
  <c r="F254" i="2" s="1"/>
  <c r="A1790" i="3"/>
  <c r="A1788" i="3"/>
  <c r="F210" i="2" s="1"/>
  <c r="L1807" i="3"/>
  <c r="H370" i="2" s="1"/>
  <c r="K1807" i="3"/>
  <c r="G370" i="2" s="1"/>
  <c r="J1807" i="3"/>
  <c r="I1807" i="3"/>
  <c r="H1807" i="3"/>
  <c r="G1807" i="3"/>
  <c r="F1807" i="3"/>
  <c r="A1807" i="3"/>
  <c r="F370" i="2" s="1"/>
  <c r="L1805" i="3"/>
  <c r="H348" i="2" s="1"/>
  <c r="K1805" i="3"/>
  <c r="G348" i="2" s="1"/>
  <c r="J1805" i="3"/>
  <c r="I1805" i="3"/>
  <c r="H1805" i="3"/>
  <c r="G1805" i="3"/>
  <c r="F1805" i="3"/>
  <c r="A1805" i="3"/>
  <c r="F348" i="2" s="1"/>
  <c r="L1803" i="3"/>
  <c r="H326" i="2" s="1"/>
  <c r="K1803" i="3"/>
  <c r="G326" i="2" s="1"/>
  <c r="J1803" i="3"/>
  <c r="I1803" i="3"/>
  <c r="H1803" i="3"/>
  <c r="G1803" i="3"/>
  <c r="F1803" i="3"/>
  <c r="A1803" i="3"/>
  <c r="F326" i="2" s="1"/>
  <c r="L1801" i="3"/>
  <c r="K1801" i="3"/>
  <c r="G304" i="2" s="1"/>
  <c r="J1801" i="3"/>
  <c r="I1801" i="3"/>
  <c r="H1801" i="3"/>
  <c r="G1801" i="3"/>
  <c r="G1809" i="3" s="1"/>
  <c r="F1801" i="3"/>
  <c r="A1801" i="3"/>
  <c r="L1781" i="3"/>
  <c r="K1781" i="3"/>
  <c r="G182" i="2" s="1"/>
  <c r="J1781" i="3"/>
  <c r="I1781" i="3"/>
  <c r="H1781" i="3"/>
  <c r="G1781" i="3"/>
  <c r="F1781" i="3"/>
  <c r="A1781" i="3"/>
  <c r="F182" i="2" s="1"/>
  <c r="L1779" i="3"/>
  <c r="H160" i="2" s="1"/>
  <c r="K1779" i="3"/>
  <c r="G160" i="2" s="1"/>
  <c r="J1779" i="3"/>
  <c r="I1779" i="3"/>
  <c r="H1779" i="3"/>
  <c r="G1779" i="3"/>
  <c r="F1779" i="3"/>
  <c r="A1779" i="3"/>
  <c r="F160" i="2" s="1"/>
  <c r="L1777" i="3"/>
  <c r="H138" i="2" s="1"/>
  <c r="K1777" i="3"/>
  <c r="G138" i="2" s="1"/>
  <c r="J1777" i="3"/>
  <c r="I1777" i="3"/>
  <c r="H1777" i="3"/>
  <c r="G1777" i="3"/>
  <c r="F1777" i="3"/>
  <c r="A1777" i="3"/>
  <c r="F138" i="2" s="1"/>
  <c r="L1775" i="3"/>
  <c r="H116" i="2" s="1"/>
  <c r="K1775" i="3"/>
  <c r="G116" i="2" s="1"/>
  <c r="J1775" i="3"/>
  <c r="I1775" i="3"/>
  <c r="H1775" i="3"/>
  <c r="G1775" i="3"/>
  <c r="F1775" i="3"/>
  <c r="F1783" i="3" s="1"/>
  <c r="A1775" i="3"/>
  <c r="G1768" i="3"/>
  <c r="H1768" i="3"/>
  <c r="I1768" i="3"/>
  <c r="J1768" i="3"/>
  <c r="K1768" i="3"/>
  <c r="G83" i="2" s="1"/>
  <c r="L1768" i="3"/>
  <c r="H83" i="2" s="1"/>
  <c r="F1768" i="3"/>
  <c r="G1759" i="3"/>
  <c r="H1759" i="3"/>
  <c r="I1759" i="3"/>
  <c r="J1759" i="3"/>
  <c r="K1759" i="3"/>
  <c r="G61" i="2" s="1"/>
  <c r="L1759" i="3"/>
  <c r="H61" i="2" s="1"/>
  <c r="F1759" i="3"/>
  <c r="G1750" i="3"/>
  <c r="H1750" i="3"/>
  <c r="I1750" i="3"/>
  <c r="J1750" i="3"/>
  <c r="K1750" i="3"/>
  <c r="L1750" i="3"/>
  <c r="H39" i="2" s="1"/>
  <c r="F1750" i="3"/>
  <c r="A1768" i="3"/>
  <c r="F83" i="2" s="1"/>
  <c r="A1759" i="3"/>
  <c r="F61" i="2" s="1"/>
  <c r="A1750" i="3"/>
  <c r="F39" i="2" s="1"/>
  <c r="G1748" i="3"/>
  <c r="H1748" i="3"/>
  <c r="I1748" i="3"/>
  <c r="J1748" i="3"/>
  <c r="K1748" i="3"/>
  <c r="G17" i="2" s="1"/>
  <c r="L1748" i="3"/>
  <c r="H17" i="2" s="1"/>
  <c r="F1748" i="3"/>
  <c r="A1748" i="3"/>
  <c r="F17" i="2" s="1"/>
  <c r="H1737" i="3"/>
  <c r="I557" i="2" s="1"/>
  <c r="G1737" i="3"/>
  <c r="H557" i="2" s="1"/>
  <c r="F1737" i="3"/>
  <c r="G557" i="2" s="1"/>
  <c r="H1735" i="3"/>
  <c r="I535" i="2" s="1"/>
  <c r="G1735" i="3"/>
  <c r="H535" i="2" s="1"/>
  <c r="F1735" i="3"/>
  <c r="G535" i="2" s="1"/>
  <c r="H1733" i="3"/>
  <c r="I513" i="2" s="1"/>
  <c r="G1733" i="3"/>
  <c r="H513" i="2" s="1"/>
  <c r="F1733" i="3"/>
  <c r="G513" i="2" s="1"/>
  <c r="H1731" i="3"/>
  <c r="G1731" i="3"/>
  <c r="H491" i="2" s="1"/>
  <c r="F1731" i="3"/>
  <c r="G491" i="2" s="1"/>
  <c r="A1737" i="3"/>
  <c r="F557" i="2" s="1"/>
  <c r="A1735" i="3"/>
  <c r="F535" i="2" s="1"/>
  <c r="A1733" i="3"/>
  <c r="F513" i="2" s="1"/>
  <c r="A1731" i="3"/>
  <c r="F491" i="2" s="1"/>
  <c r="A1594" i="3"/>
  <c r="F490" i="2" s="1"/>
  <c r="F1594" i="3"/>
  <c r="G1594" i="3"/>
  <c r="H490" i="2" s="1"/>
  <c r="H1594" i="3"/>
  <c r="I490" i="2" s="1"/>
  <c r="A1596" i="3"/>
  <c r="F512" i="2" s="1"/>
  <c r="F1596" i="3"/>
  <c r="G512" i="2" s="1"/>
  <c r="G1596" i="3"/>
  <c r="H512" i="2" s="1"/>
  <c r="H1596" i="3"/>
  <c r="I512" i="2" s="1"/>
  <c r="A1598" i="3"/>
  <c r="F534" i="2" s="1"/>
  <c r="F1598" i="3"/>
  <c r="G534" i="2" s="1"/>
  <c r="G1598" i="3"/>
  <c r="H534" i="2" s="1"/>
  <c r="H1598" i="3"/>
  <c r="I534" i="2" s="1"/>
  <c r="A1600" i="3"/>
  <c r="F556" i="2" s="1"/>
  <c r="F1600" i="3"/>
  <c r="G556" i="2" s="1"/>
  <c r="G1600" i="3"/>
  <c r="H556" i="2" s="1"/>
  <c r="H1600" i="3"/>
  <c r="I556" i="2" s="1"/>
  <c r="J1724" i="3"/>
  <c r="I1724" i="3"/>
  <c r="G463" i="2" s="1"/>
  <c r="H1724" i="3"/>
  <c r="G1724" i="3"/>
  <c r="F1724" i="3"/>
  <c r="A1724" i="3"/>
  <c r="F463" i="2" s="1"/>
  <c r="J1722" i="3"/>
  <c r="H441" i="2" s="1"/>
  <c r="I1722" i="3"/>
  <c r="G441" i="2" s="1"/>
  <c r="H1722" i="3"/>
  <c r="G1722" i="3"/>
  <c r="F1722" i="3"/>
  <c r="A1722" i="3"/>
  <c r="F441" i="2" s="1"/>
  <c r="J1720" i="3"/>
  <c r="H419" i="2" s="1"/>
  <c r="I1720" i="3"/>
  <c r="G419" i="2" s="1"/>
  <c r="H1720" i="3"/>
  <c r="G1720" i="3"/>
  <c r="F1720" i="3"/>
  <c r="A1720" i="3"/>
  <c r="F419" i="2" s="1"/>
  <c r="J1718" i="3"/>
  <c r="H397" i="2" s="1"/>
  <c r="I1718" i="3"/>
  <c r="G397" i="2" s="1"/>
  <c r="H1718" i="3"/>
  <c r="G1718" i="3"/>
  <c r="F1718" i="3"/>
  <c r="A1718" i="3"/>
  <c r="F397" i="2" s="1"/>
  <c r="L1711" i="3"/>
  <c r="H369" i="2" s="1"/>
  <c r="K1711" i="3"/>
  <c r="G369" i="2" s="1"/>
  <c r="J1711" i="3"/>
  <c r="I1711" i="3"/>
  <c r="H1711" i="3"/>
  <c r="G1711" i="3"/>
  <c r="F1711" i="3"/>
  <c r="A1711" i="3"/>
  <c r="F369" i="2" s="1"/>
  <c r="L1709" i="3"/>
  <c r="H347" i="2" s="1"/>
  <c r="K1709" i="3"/>
  <c r="G347" i="2" s="1"/>
  <c r="J1709" i="3"/>
  <c r="I1709" i="3"/>
  <c r="H1709" i="3"/>
  <c r="G1709" i="3"/>
  <c r="F1709" i="3"/>
  <c r="A1709" i="3"/>
  <c r="F347" i="2" s="1"/>
  <c r="L1707" i="3"/>
  <c r="H325" i="2" s="1"/>
  <c r="K1707" i="3"/>
  <c r="G325" i="2" s="1"/>
  <c r="J1707" i="3"/>
  <c r="I1707" i="3"/>
  <c r="H1707" i="3"/>
  <c r="G1707" i="3"/>
  <c r="F1707" i="3"/>
  <c r="A1707" i="3"/>
  <c r="F325" i="2" s="1"/>
  <c r="L1705" i="3"/>
  <c r="K1705" i="3"/>
  <c r="G303" i="2" s="1"/>
  <c r="J1705" i="3"/>
  <c r="I1705" i="3"/>
  <c r="H1705" i="3"/>
  <c r="G1705" i="3"/>
  <c r="F1705" i="3"/>
  <c r="A1705" i="3"/>
  <c r="K1698" i="3"/>
  <c r="G275" i="2" s="1"/>
  <c r="L1698" i="3"/>
  <c r="H275" i="2" s="1"/>
  <c r="K1696" i="3"/>
  <c r="G253" i="2" s="1"/>
  <c r="L1696" i="3"/>
  <c r="H253" i="2" s="1"/>
  <c r="K1694" i="3"/>
  <c r="G231" i="2" s="1"/>
  <c r="L1694" i="3"/>
  <c r="H231" i="2" s="1"/>
  <c r="K1692" i="3"/>
  <c r="L1692" i="3"/>
  <c r="J1698" i="3"/>
  <c r="I1698" i="3"/>
  <c r="H1698" i="3"/>
  <c r="G1698" i="3"/>
  <c r="F1698" i="3"/>
  <c r="A1698" i="3"/>
  <c r="F275" i="2" s="1"/>
  <c r="J1696" i="3"/>
  <c r="I1696" i="3"/>
  <c r="H1696" i="3"/>
  <c r="G1696" i="3"/>
  <c r="F1696" i="3"/>
  <c r="A1696" i="3"/>
  <c r="J1694" i="3"/>
  <c r="I1694" i="3"/>
  <c r="H1694" i="3"/>
  <c r="G1694" i="3"/>
  <c r="F1694" i="3"/>
  <c r="A1694" i="3"/>
  <c r="F231" i="2" s="1"/>
  <c r="J1692" i="3"/>
  <c r="I1692" i="3"/>
  <c r="H1692" i="3"/>
  <c r="G1692" i="3"/>
  <c r="F1692" i="3"/>
  <c r="A1692" i="3"/>
  <c r="F209" i="2" s="1"/>
  <c r="G1685" i="3"/>
  <c r="H1685" i="3"/>
  <c r="I1685" i="3"/>
  <c r="J1685" i="3"/>
  <c r="K1685" i="3"/>
  <c r="G181" i="2" s="1"/>
  <c r="L1685" i="3"/>
  <c r="H181" i="2" s="1"/>
  <c r="G1683" i="3"/>
  <c r="H1683" i="3"/>
  <c r="I1683" i="3"/>
  <c r="J1683" i="3"/>
  <c r="K1683" i="3"/>
  <c r="L1683" i="3"/>
  <c r="H159" i="2" s="1"/>
  <c r="G1681" i="3"/>
  <c r="H1681" i="3"/>
  <c r="I1681" i="3"/>
  <c r="J1681" i="3"/>
  <c r="K1681" i="3"/>
  <c r="G137" i="2" s="1"/>
  <c r="L1681" i="3"/>
  <c r="G1679" i="3"/>
  <c r="H1679" i="3"/>
  <c r="I1679" i="3"/>
  <c r="J1679" i="3"/>
  <c r="K1679" i="3"/>
  <c r="G115" i="2" s="1"/>
  <c r="L1679" i="3"/>
  <c r="H115" i="2" s="1"/>
  <c r="F1685" i="3"/>
  <c r="F1683" i="3"/>
  <c r="F1681" i="3"/>
  <c r="F1679" i="3"/>
  <c r="A1685" i="3"/>
  <c r="F181" i="2" s="1"/>
  <c r="A1683" i="3"/>
  <c r="A1681" i="3"/>
  <c r="F137" i="2" s="1"/>
  <c r="A1679" i="3"/>
  <c r="F115" i="2" s="1"/>
  <c r="G1640" i="3"/>
  <c r="H1640" i="3"/>
  <c r="I1640" i="3"/>
  <c r="J1640" i="3"/>
  <c r="K1640" i="3"/>
  <c r="L1640" i="3"/>
  <c r="H60" i="2" s="1"/>
  <c r="G1613" i="3"/>
  <c r="H1613" i="3"/>
  <c r="I1613" i="3"/>
  <c r="J1613" i="3"/>
  <c r="K1613" i="3"/>
  <c r="G38" i="2" s="1"/>
  <c r="L1613" i="3"/>
  <c r="H38" i="2" s="1"/>
  <c r="G1611" i="3"/>
  <c r="H1611" i="3"/>
  <c r="I1611" i="3"/>
  <c r="J1611" i="3"/>
  <c r="K1611" i="3"/>
  <c r="G16" i="2" s="1"/>
  <c r="L1611" i="3"/>
  <c r="H16" i="2" s="1"/>
  <c r="F1611" i="3"/>
  <c r="A1640" i="3"/>
  <c r="A1613" i="3"/>
  <c r="F38" i="2" s="1"/>
  <c r="A1611" i="3"/>
  <c r="F16" i="2" s="1"/>
  <c r="J1587" i="3"/>
  <c r="I1587" i="3"/>
  <c r="H1587" i="3"/>
  <c r="G1587" i="3"/>
  <c r="F1587" i="3"/>
  <c r="A1587" i="3"/>
  <c r="J1585" i="3"/>
  <c r="H440" i="2" s="1"/>
  <c r="I1585" i="3"/>
  <c r="G440" i="2" s="1"/>
  <c r="H1585" i="3"/>
  <c r="G1585" i="3"/>
  <c r="F1585" i="3"/>
  <c r="A1585" i="3"/>
  <c r="F440" i="2" s="1"/>
  <c r="J1583" i="3"/>
  <c r="H418" i="2" s="1"/>
  <c r="I1583" i="3"/>
  <c r="G418" i="2" s="1"/>
  <c r="H1583" i="3"/>
  <c r="G1583" i="3"/>
  <c r="F1583" i="3"/>
  <c r="A1583" i="3"/>
  <c r="F418" i="2" s="1"/>
  <c r="J1581" i="3"/>
  <c r="H396" i="2" s="1"/>
  <c r="I1581" i="3"/>
  <c r="G396" i="2" s="1"/>
  <c r="H1581" i="3"/>
  <c r="G1581" i="3"/>
  <c r="F1581" i="3"/>
  <c r="A1581" i="3"/>
  <c r="F396" i="2" s="1"/>
  <c r="L1574" i="3"/>
  <c r="H368" i="2" s="1"/>
  <c r="K1574" i="3"/>
  <c r="G368" i="2" s="1"/>
  <c r="J1574" i="3"/>
  <c r="I1574" i="3"/>
  <c r="H1574" i="3"/>
  <c r="G1574" i="3"/>
  <c r="F1574" i="3"/>
  <c r="A1574" i="3"/>
  <c r="F368" i="2" s="1"/>
  <c r="L1572" i="3"/>
  <c r="H346" i="2" s="1"/>
  <c r="K1572" i="3"/>
  <c r="G346" i="2" s="1"/>
  <c r="J1572" i="3"/>
  <c r="I1572" i="3"/>
  <c r="H1572" i="3"/>
  <c r="G1572" i="3"/>
  <c r="F1572" i="3"/>
  <c r="A1572" i="3"/>
  <c r="F346" i="2" s="1"/>
  <c r="L1570" i="3"/>
  <c r="H324" i="2" s="1"/>
  <c r="K1570" i="3"/>
  <c r="G324" i="2" s="1"/>
  <c r="J1570" i="3"/>
  <c r="I1570" i="3"/>
  <c r="H1570" i="3"/>
  <c r="G1570" i="3"/>
  <c r="F1570" i="3"/>
  <c r="A1570" i="3"/>
  <c r="F324" i="2" s="1"/>
  <c r="L1568" i="3"/>
  <c r="H302" i="2" s="1"/>
  <c r="K1568" i="3"/>
  <c r="G302" i="2" s="1"/>
  <c r="J1568" i="3"/>
  <c r="J1576" i="3" s="1"/>
  <c r="I1568" i="3"/>
  <c r="H1568" i="3"/>
  <c r="G1568" i="3"/>
  <c r="F1568" i="3"/>
  <c r="A1568" i="3"/>
  <c r="L1561" i="3"/>
  <c r="H274" i="2" s="1"/>
  <c r="K1561" i="3"/>
  <c r="G274" i="2" s="1"/>
  <c r="J1561" i="3"/>
  <c r="I1561" i="3"/>
  <c r="H1561" i="3"/>
  <c r="G1561" i="3"/>
  <c r="F1561" i="3"/>
  <c r="A1561" i="3"/>
  <c r="F274" i="2" s="1"/>
  <c r="L1559" i="3"/>
  <c r="H252" i="2" s="1"/>
  <c r="K1559" i="3"/>
  <c r="G252" i="2" s="1"/>
  <c r="J1559" i="3"/>
  <c r="I1559" i="3"/>
  <c r="H1559" i="3"/>
  <c r="G1559" i="3"/>
  <c r="F1559" i="3"/>
  <c r="A1559" i="3"/>
  <c r="F252" i="2" s="1"/>
  <c r="L1557" i="3"/>
  <c r="H230" i="2" s="1"/>
  <c r="K1557" i="3"/>
  <c r="G230" i="2" s="1"/>
  <c r="J1557" i="3"/>
  <c r="I1557" i="3"/>
  <c r="H1557" i="3"/>
  <c r="G1557" i="3"/>
  <c r="F1557" i="3"/>
  <c r="A1557" i="3"/>
  <c r="F230" i="2" s="1"/>
  <c r="L1555" i="3"/>
  <c r="K1555" i="3"/>
  <c r="G208" i="2" s="1"/>
  <c r="J1555" i="3"/>
  <c r="I1555" i="3"/>
  <c r="H1555" i="3"/>
  <c r="G1555" i="3"/>
  <c r="F1555" i="3"/>
  <c r="A1555" i="3"/>
  <c r="F208" i="2" s="1"/>
  <c r="L1548" i="3"/>
  <c r="H180" i="2" s="1"/>
  <c r="K1548" i="3"/>
  <c r="J1548" i="3"/>
  <c r="I1548" i="3"/>
  <c r="H1548" i="3"/>
  <c r="G1548" i="3"/>
  <c r="F1548" i="3"/>
  <c r="L1546" i="3"/>
  <c r="H158" i="2" s="1"/>
  <c r="K1546" i="3"/>
  <c r="G158" i="2" s="1"/>
  <c r="J1546" i="3"/>
  <c r="I1546" i="3"/>
  <c r="H1546" i="3"/>
  <c r="G1546" i="3"/>
  <c r="F1546" i="3"/>
  <c r="L1544" i="3"/>
  <c r="K1544" i="3"/>
  <c r="G136" i="2" s="1"/>
  <c r="J1544" i="3"/>
  <c r="I1544" i="3"/>
  <c r="H1544" i="3"/>
  <c r="G1544" i="3"/>
  <c r="F1544" i="3"/>
  <c r="G1542" i="3"/>
  <c r="H1542" i="3"/>
  <c r="I1542" i="3"/>
  <c r="J1542" i="3"/>
  <c r="K1542" i="3"/>
  <c r="G114" i="2" s="1"/>
  <c r="L1542" i="3"/>
  <c r="H114" i="2" s="1"/>
  <c r="F1542" i="3"/>
  <c r="A1548" i="3"/>
  <c r="F180" i="2" s="1"/>
  <c r="A1546" i="3"/>
  <c r="F158" i="2" s="1"/>
  <c r="A1544" i="3"/>
  <c r="F136" i="2" s="1"/>
  <c r="A1542" i="3"/>
  <c r="G1526" i="3"/>
  <c r="H1526" i="3"/>
  <c r="I1526" i="3"/>
  <c r="J1526" i="3"/>
  <c r="K1526" i="3"/>
  <c r="G37" i="2" s="1"/>
  <c r="L1526" i="3"/>
  <c r="L1535" i="3"/>
  <c r="H81" i="2" s="1"/>
  <c r="K1535" i="3"/>
  <c r="G81" i="2" s="1"/>
  <c r="J1535" i="3"/>
  <c r="I1535" i="3"/>
  <c r="H1535" i="3"/>
  <c r="G1535" i="3"/>
  <c r="F1535" i="3"/>
  <c r="G1532" i="3"/>
  <c r="H1532" i="3"/>
  <c r="I1532" i="3"/>
  <c r="J1532" i="3"/>
  <c r="K1532" i="3"/>
  <c r="G59" i="2" s="1"/>
  <c r="L1532" i="3"/>
  <c r="H59" i="2" s="1"/>
  <c r="F1526" i="3"/>
  <c r="G1524" i="3"/>
  <c r="H1524" i="3"/>
  <c r="I1524" i="3"/>
  <c r="J1524" i="3"/>
  <c r="K1524" i="3"/>
  <c r="L1524" i="3"/>
  <c r="H15" i="2" s="1"/>
  <c r="F1524" i="3"/>
  <c r="A1535" i="3"/>
  <c r="F81" i="2" s="1"/>
  <c r="A1532" i="3"/>
  <c r="F59" i="2" s="1"/>
  <c r="A1526" i="3"/>
  <c r="F37" i="2" s="1"/>
  <c r="A1524" i="3"/>
  <c r="F15" i="2" s="1"/>
  <c r="H1515" i="3"/>
  <c r="I577" i="2" s="1"/>
  <c r="G1515" i="3"/>
  <c r="H577" i="2" s="1"/>
  <c r="F1515" i="3"/>
  <c r="G577" i="2" s="1"/>
  <c r="H1513" i="3"/>
  <c r="I555" i="2" s="1"/>
  <c r="G1513" i="3"/>
  <c r="H555" i="2" s="1"/>
  <c r="F1513" i="3"/>
  <c r="G555" i="2" s="1"/>
  <c r="H1511" i="3"/>
  <c r="I533" i="2" s="1"/>
  <c r="G1511" i="3"/>
  <c r="H533" i="2" s="1"/>
  <c r="F1511" i="3"/>
  <c r="G533" i="2" s="1"/>
  <c r="H1509" i="3"/>
  <c r="I511" i="2" s="1"/>
  <c r="G1509" i="3"/>
  <c r="H511" i="2" s="1"/>
  <c r="F1509" i="3"/>
  <c r="G511" i="2" s="1"/>
  <c r="H1507" i="3"/>
  <c r="I489" i="2" s="1"/>
  <c r="G1507" i="3"/>
  <c r="H489" i="2" s="1"/>
  <c r="F1507" i="3"/>
  <c r="G489" i="2" s="1"/>
  <c r="A1513" i="3"/>
  <c r="F555" i="2" s="1"/>
  <c r="A1511" i="3"/>
  <c r="F533" i="2" s="1"/>
  <c r="A1509" i="3"/>
  <c r="A1507" i="3"/>
  <c r="F489" i="2" s="1"/>
  <c r="J1502" i="3"/>
  <c r="I1502" i="3"/>
  <c r="H1502" i="3"/>
  <c r="G1502" i="3"/>
  <c r="F1502" i="3"/>
  <c r="J1500" i="3"/>
  <c r="H461" i="2" s="1"/>
  <c r="I1500" i="3"/>
  <c r="G461" i="2" s="1"/>
  <c r="H1500" i="3"/>
  <c r="G1500" i="3"/>
  <c r="F1500" i="3"/>
  <c r="J1498" i="3"/>
  <c r="H439" i="2" s="1"/>
  <c r="I1498" i="3"/>
  <c r="G439" i="2" s="1"/>
  <c r="H1498" i="3"/>
  <c r="G1498" i="3"/>
  <c r="F1498" i="3"/>
  <c r="J1496" i="3"/>
  <c r="H417" i="2" s="1"/>
  <c r="I1496" i="3"/>
  <c r="G417" i="2" s="1"/>
  <c r="H1496" i="3"/>
  <c r="G1496" i="3"/>
  <c r="F1496" i="3"/>
  <c r="J1494" i="3"/>
  <c r="H395" i="2" s="1"/>
  <c r="I1494" i="3"/>
  <c r="G395" i="2" s="1"/>
  <c r="H1494" i="3"/>
  <c r="G1494" i="3"/>
  <c r="F1494" i="3"/>
  <c r="A1500" i="3"/>
  <c r="F461" i="2" s="1"/>
  <c r="A1498" i="3"/>
  <c r="F439" i="2" s="1"/>
  <c r="A1496" i="3"/>
  <c r="A1494" i="3"/>
  <c r="F395" i="2" s="1"/>
  <c r="L1489" i="3"/>
  <c r="K1489" i="3"/>
  <c r="J1489" i="3"/>
  <c r="I1489" i="3"/>
  <c r="H1489" i="3"/>
  <c r="G1489" i="3"/>
  <c r="F1489" i="3"/>
  <c r="L1487" i="3"/>
  <c r="H367" i="2" s="1"/>
  <c r="K1487" i="3"/>
  <c r="G367" i="2" s="1"/>
  <c r="J1487" i="3"/>
  <c r="I1487" i="3"/>
  <c r="H1487" i="3"/>
  <c r="G1487" i="3"/>
  <c r="F1487" i="3"/>
  <c r="A1487" i="3"/>
  <c r="F367" i="2" s="1"/>
  <c r="L1485" i="3"/>
  <c r="H345" i="2" s="1"/>
  <c r="K1485" i="3"/>
  <c r="G345" i="2" s="1"/>
  <c r="J1485" i="3"/>
  <c r="I1485" i="3"/>
  <c r="H1485" i="3"/>
  <c r="G1485" i="3"/>
  <c r="F1485" i="3"/>
  <c r="A1485" i="3"/>
  <c r="F345" i="2" s="1"/>
  <c r="L1483" i="3"/>
  <c r="H323" i="2" s="1"/>
  <c r="K1483" i="3"/>
  <c r="G323" i="2" s="1"/>
  <c r="J1483" i="3"/>
  <c r="I1483" i="3"/>
  <c r="H1483" i="3"/>
  <c r="G1483" i="3"/>
  <c r="F1483" i="3"/>
  <c r="A1483" i="3"/>
  <c r="F323" i="2" s="1"/>
  <c r="L1481" i="3"/>
  <c r="H301" i="2" s="1"/>
  <c r="K1481" i="3"/>
  <c r="G301" i="2" s="1"/>
  <c r="J1481" i="3"/>
  <c r="I1481" i="3"/>
  <c r="H1481" i="3"/>
  <c r="G1481" i="3"/>
  <c r="F1481" i="3"/>
  <c r="A1481" i="3"/>
  <c r="F301" i="2" s="1"/>
  <c r="L1476" i="3"/>
  <c r="K1476" i="3"/>
  <c r="J1476" i="3"/>
  <c r="I1476" i="3"/>
  <c r="H1476" i="3"/>
  <c r="G1476" i="3"/>
  <c r="F1476" i="3"/>
  <c r="L1474" i="3"/>
  <c r="H273" i="2" s="1"/>
  <c r="K1474" i="3"/>
  <c r="G273" i="2" s="1"/>
  <c r="J1474" i="3"/>
  <c r="I1474" i="3"/>
  <c r="H1474" i="3"/>
  <c r="G1474" i="3"/>
  <c r="F1474" i="3"/>
  <c r="L1472" i="3"/>
  <c r="H251" i="2" s="1"/>
  <c r="K1472" i="3"/>
  <c r="G251" i="2" s="1"/>
  <c r="J1472" i="3"/>
  <c r="I1472" i="3"/>
  <c r="H1472" i="3"/>
  <c r="G1472" i="3"/>
  <c r="F1472" i="3"/>
  <c r="L1470" i="3"/>
  <c r="H229" i="2" s="1"/>
  <c r="K1470" i="3"/>
  <c r="G229" i="2" s="1"/>
  <c r="J1470" i="3"/>
  <c r="I1470" i="3"/>
  <c r="H1470" i="3"/>
  <c r="G1470" i="3"/>
  <c r="F1470" i="3"/>
  <c r="L1468" i="3"/>
  <c r="H207" i="2" s="1"/>
  <c r="K1468" i="3"/>
  <c r="G207" i="2" s="1"/>
  <c r="J1468" i="3"/>
  <c r="I1468" i="3"/>
  <c r="H1468" i="3"/>
  <c r="G1468" i="3"/>
  <c r="F1468" i="3"/>
  <c r="A1474" i="3"/>
  <c r="F273" i="2" s="1"/>
  <c r="A1472" i="3"/>
  <c r="F251" i="2" s="1"/>
  <c r="A1470" i="3"/>
  <c r="F229" i="2" s="1"/>
  <c r="A1468" i="3"/>
  <c r="F207" i="2" s="1"/>
  <c r="G1461" i="3"/>
  <c r="H1461" i="3"/>
  <c r="I1461" i="3"/>
  <c r="J1461" i="3"/>
  <c r="K1461" i="3"/>
  <c r="G179" i="2" s="1"/>
  <c r="L1461" i="3"/>
  <c r="H179" i="2" s="1"/>
  <c r="G1459" i="3"/>
  <c r="H1459" i="3"/>
  <c r="I1459" i="3"/>
  <c r="J1459" i="3"/>
  <c r="K1459" i="3"/>
  <c r="G157" i="2" s="1"/>
  <c r="L1459" i="3"/>
  <c r="H157" i="2" s="1"/>
  <c r="G1457" i="3"/>
  <c r="H1457" i="3"/>
  <c r="I1457" i="3"/>
  <c r="J1457" i="3"/>
  <c r="K1457" i="3"/>
  <c r="G135" i="2" s="1"/>
  <c r="L1457" i="3"/>
  <c r="H135" i="2" s="1"/>
  <c r="G1455" i="3"/>
  <c r="H1455" i="3"/>
  <c r="I1455" i="3"/>
  <c r="J1455" i="3"/>
  <c r="K1455" i="3"/>
  <c r="G113" i="2" s="1"/>
  <c r="L1455" i="3"/>
  <c r="F1461" i="3"/>
  <c r="F1459" i="3"/>
  <c r="F1457" i="3"/>
  <c r="F1455" i="3"/>
  <c r="A1461" i="3"/>
  <c r="F179" i="2" s="1"/>
  <c r="A1459" i="3"/>
  <c r="F157" i="2" s="1"/>
  <c r="A1457" i="3"/>
  <c r="A1455" i="3"/>
  <c r="F113" i="2" s="1"/>
  <c r="G1448" i="3"/>
  <c r="H1448" i="3"/>
  <c r="I1448" i="3"/>
  <c r="J1448" i="3"/>
  <c r="K1448" i="3"/>
  <c r="G80" i="2" s="1"/>
  <c r="L1448" i="3"/>
  <c r="H80" i="2" s="1"/>
  <c r="G1446" i="3"/>
  <c r="H1446" i="3"/>
  <c r="I1446" i="3"/>
  <c r="J1446" i="3"/>
  <c r="K1446" i="3"/>
  <c r="G58" i="2" s="1"/>
  <c r="L1446" i="3"/>
  <c r="H58" i="2" s="1"/>
  <c r="G1440" i="3"/>
  <c r="H1440" i="3"/>
  <c r="I1440" i="3"/>
  <c r="J1440" i="3"/>
  <c r="K1440" i="3"/>
  <c r="G36" i="2" s="1"/>
  <c r="L1440" i="3"/>
  <c r="H36" i="2" s="1"/>
  <c r="G1438" i="3"/>
  <c r="H1438" i="3"/>
  <c r="I1438" i="3"/>
  <c r="J1438" i="3"/>
  <c r="K1438" i="3"/>
  <c r="G14" i="2" s="1"/>
  <c r="L1438" i="3"/>
  <c r="H14" i="2" s="1"/>
  <c r="F1448" i="3"/>
  <c r="F1446" i="3"/>
  <c r="F1440" i="3"/>
  <c r="F1438" i="3"/>
  <c r="A1448" i="3"/>
  <c r="F80" i="2" s="1"/>
  <c r="A1446" i="3"/>
  <c r="F58" i="2" s="1"/>
  <c r="A1440" i="3"/>
  <c r="F36" i="2" s="1"/>
  <c r="A1438" i="3"/>
  <c r="G1412" i="3"/>
  <c r="H1412" i="3"/>
  <c r="I1412" i="3"/>
  <c r="G460" i="2" s="1"/>
  <c r="J1412" i="3"/>
  <c r="H460" i="2" s="1"/>
  <c r="F1412" i="3"/>
  <c r="G1406" i="3"/>
  <c r="H1406" i="3"/>
  <c r="I1406" i="3"/>
  <c r="G438" i="2" s="1"/>
  <c r="J1406" i="3"/>
  <c r="H438" i="2" s="1"/>
  <c r="F1406" i="3"/>
  <c r="G416" i="2"/>
  <c r="H416" i="2"/>
  <c r="G1385" i="3"/>
  <c r="H1385" i="3"/>
  <c r="I1385" i="3"/>
  <c r="J1385" i="3"/>
  <c r="H394" i="2" s="1"/>
  <c r="F1385" i="3"/>
  <c r="A1412" i="3"/>
  <c r="F460" i="2" s="1"/>
  <c r="A1406" i="3"/>
  <c r="F438" i="2" s="1"/>
  <c r="F416" i="2"/>
  <c r="A1385" i="3"/>
  <c r="F394" i="2" s="1"/>
  <c r="G1378" i="3"/>
  <c r="H1378" i="3"/>
  <c r="I1378" i="3"/>
  <c r="J1378" i="3"/>
  <c r="K1378" i="3"/>
  <c r="G366" i="2" s="1"/>
  <c r="L1378" i="3"/>
  <c r="H366" i="2" s="1"/>
  <c r="G1376" i="3"/>
  <c r="H1376" i="3"/>
  <c r="I1376" i="3"/>
  <c r="J1376" i="3"/>
  <c r="K1376" i="3"/>
  <c r="G344" i="2" s="1"/>
  <c r="L1376" i="3"/>
  <c r="H344" i="2" s="1"/>
  <c r="G1374" i="3"/>
  <c r="H1374" i="3"/>
  <c r="I1374" i="3"/>
  <c r="J1374" i="3"/>
  <c r="K1374" i="3"/>
  <c r="L1374" i="3"/>
  <c r="H322" i="2" s="1"/>
  <c r="G1372" i="3"/>
  <c r="H1372" i="3"/>
  <c r="I1372" i="3"/>
  <c r="J1372" i="3"/>
  <c r="K1372" i="3"/>
  <c r="G300" i="2" s="1"/>
  <c r="L1372" i="3"/>
  <c r="H300" i="2" s="1"/>
  <c r="F1378" i="3"/>
  <c r="F1376" i="3"/>
  <c r="F1374" i="3"/>
  <c r="F1372" i="3"/>
  <c r="A1378" i="3"/>
  <c r="F366" i="2" s="1"/>
  <c r="A1376" i="3"/>
  <c r="F344" i="2" s="1"/>
  <c r="A1374" i="3"/>
  <c r="F322" i="2" s="1"/>
  <c r="A1372" i="3"/>
  <c r="G1365" i="3"/>
  <c r="H1365" i="3"/>
  <c r="I1365" i="3"/>
  <c r="J1365" i="3"/>
  <c r="K1365" i="3"/>
  <c r="G272" i="2" s="1"/>
  <c r="L1365" i="3"/>
  <c r="H272" i="2" s="1"/>
  <c r="G1363" i="3"/>
  <c r="H1363" i="3"/>
  <c r="I1363" i="3"/>
  <c r="J1363" i="3"/>
  <c r="K1363" i="3"/>
  <c r="L1363" i="3"/>
  <c r="H156" i="2" s="1"/>
  <c r="G1361" i="3"/>
  <c r="H1361" i="3"/>
  <c r="I1361" i="3"/>
  <c r="J1361" i="3"/>
  <c r="K1361" i="3"/>
  <c r="G228" i="2" s="1"/>
  <c r="L1361" i="3"/>
  <c r="H228" i="2" s="1"/>
  <c r="L1359" i="3"/>
  <c r="H112" i="2" s="1"/>
  <c r="G1359" i="3"/>
  <c r="H1359" i="3"/>
  <c r="I1359" i="3"/>
  <c r="J1359" i="3"/>
  <c r="K1359" i="3"/>
  <c r="F1365" i="3"/>
  <c r="F1363" i="3"/>
  <c r="F1361" i="3"/>
  <c r="F1359" i="3"/>
  <c r="A1365" i="3"/>
  <c r="F272" i="2" s="1"/>
  <c r="A1363" i="3"/>
  <c r="F250" i="2" s="1"/>
  <c r="A1361" i="3"/>
  <c r="A1359" i="3"/>
  <c r="F206" i="2" s="1"/>
  <c r="G1352" i="3"/>
  <c r="H1352" i="3"/>
  <c r="I1352" i="3"/>
  <c r="J1352" i="3"/>
  <c r="K1352" i="3"/>
  <c r="G178" i="2" s="1"/>
  <c r="L1352" i="3"/>
  <c r="H178" i="2" s="1"/>
  <c r="F1352" i="3"/>
  <c r="G1349" i="3"/>
  <c r="H1349" i="3"/>
  <c r="I1349" i="3"/>
  <c r="J1349" i="3"/>
  <c r="K1349" i="3"/>
  <c r="L1349" i="3"/>
  <c r="F1349" i="3"/>
  <c r="A1352" i="3"/>
  <c r="F178" i="2" s="1"/>
  <c r="A1349" i="3"/>
  <c r="A1347" i="3"/>
  <c r="G1347" i="3"/>
  <c r="H1347" i="3"/>
  <c r="I1347" i="3"/>
  <c r="J1347" i="3"/>
  <c r="K1347" i="3"/>
  <c r="L1347" i="3"/>
  <c r="F1347" i="3"/>
  <c r="G1345" i="3"/>
  <c r="H1345" i="3"/>
  <c r="I1345" i="3"/>
  <c r="J1345" i="3"/>
  <c r="K1345" i="3"/>
  <c r="L1345" i="3"/>
  <c r="F1345" i="3"/>
  <c r="A1345" i="3"/>
  <c r="G1319" i="3"/>
  <c r="H1319" i="3"/>
  <c r="I1319" i="3"/>
  <c r="J1319" i="3"/>
  <c r="K1319" i="3"/>
  <c r="L1319" i="3"/>
  <c r="H79" i="2" s="1"/>
  <c r="A1319" i="3"/>
  <c r="F79" i="2" s="1"/>
  <c r="G1283" i="3"/>
  <c r="H1283" i="3"/>
  <c r="I1283" i="3"/>
  <c r="J1283" i="3"/>
  <c r="K1283" i="3"/>
  <c r="G57" i="2" s="1"/>
  <c r="L1283" i="3"/>
  <c r="H57" i="2" s="1"/>
  <c r="A1283" i="3"/>
  <c r="F57" i="2" s="1"/>
  <c r="G1255" i="3"/>
  <c r="H1255" i="3"/>
  <c r="I1255" i="3"/>
  <c r="J1255" i="3"/>
  <c r="K1255" i="3"/>
  <c r="G35" i="2" s="1"/>
  <c r="L1255" i="3"/>
  <c r="H35" i="2" s="1"/>
  <c r="A1255" i="3"/>
  <c r="F35" i="2" s="1"/>
  <c r="G1249" i="3"/>
  <c r="H1249" i="3"/>
  <c r="I1249" i="3"/>
  <c r="J1249" i="3"/>
  <c r="K1249" i="3"/>
  <c r="G13" i="2" s="1"/>
  <c r="L1249" i="3"/>
  <c r="H13" i="2" s="1"/>
  <c r="F1249" i="3"/>
  <c r="A1249" i="3"/>
  <c r="F13" i="2" s="1"/>
  <c r="G1235" i="3"/>
  <c r="H531" i="2" s="1"/>
  <c r="H1235" i="3"/>
  <c r="I531" i="2" s="1"/>
  <c r="F1235" i="3"/>
  <c r="G531" i="2" s="1"/>
  <c r="G1231" i="3"/>
  <c r="H509" i="2" s="1"/>
  <c r="H1231" i="3"/>
  <c r="I509" i="2" s="1"/>
  <c r="F1231" i="3"/>
  <c r="G509" i="2" s="1"/>
  <c r="A1240" i="3"/>
  <c r="F575" i="2" s="1"/>
  <c r="A1235" i="3"/>
  <c r="F531" i="2" s="1"/>
  <c r="A1231" i="3"/>
  <c r="F509" i="2" s="1"/>
  <c r="G1222" i="3"/>
  <c r="H1222" i="3"/>
  <c r="I1222" i="3"/>
  <c r="J1222" i="3"/>
  <c r="H459" i="2" s="1"/>
  <c r="F1222" i="3"/>
  <c r="A1222" i="3"/>
  <c r="F459" i="2" s="1"/>
  <c r="G1212" i="3"/>
  <c r="H1212" i="3"/>
  <c r="I1212" i="3"/>
  <c r="G437" i="2" s="1"/>
  <c r="J1212" i="3"/>
  <c r="H437" i="2" s="1"/>
  <c r="F1212" i="3"/>
  <c r="A1212" i="3"/>
  <c r="F437" i="2" s="1"/>
  <c r="G1204" i="3"/>
  <c r="H1204" i="3"/>
  <c r="I1204" i="3"/>
  <c r="G415" i="2" s="1"/>
  <c r="J1204" i="3"/>
  <c r="F1204" i="3"/>
  <c r="A1204" i="3"/>
  <c r="F415" i="2" s="1"/>
  <c r="G1193" i="3"/>
  <c r="H1193" i="3"/>
  <c r="I1193" i="3"/>
  <c r="G393" i="2" s="1"/>
  <c r="J1193" i="3"/>
  <c r="H393" i="2" s="1"/>
  <c r="A1193" i="3"/>
  <c r="F393" i="2" s="1"/>
  <c r="G1186" i="3"/>
  <c r="H1186" i="3"/>
  <c r="I1186" i="3"/>
  <c r="J1186" i="3"/>
  <c r="K1186" i="3"/>
  <c r="G365" i="2" s="1"/>
  <c r="L1186" i="3"/>
  <c r="H365" i="2" s="1"/>
  <c r="F1186" i="3"/>
  <c r="A1186" i="3"/>
  <c r="F365" i="2" s="1"/>
  <c r="G1179" i="3"/>
  <c r="H1179" i="3"/>
  <c r="I1179" i="3"/>
  <c r="J1179" i="3"/>
  <c r="K1179" i="3"/>
  <c r="L1179" i="3"/>
  <c r="H343" i="2" s="1"/>
  <c r="F1179" i="3"/>
  <c r="A1179" i="3"/>
  <c r="F343" i="2" s="1"/>
  <c r="G1173" i="3"/>
  <c r="H1173" i="3"/>
  <c r="I1173" i="3"/>
  <c r="J1173" i="3"/>
  <c r="K1173" i="3"/>
  <c r="G321" i="2" s="1"/>
  <c r="L1173" i="3"/>
  <c r="H321" i="2" s="1"/>
  <c r="F1173" i="3"/>
  <c r="A1173" i="3"/>
  <c r="F321" i="2" s="1"/>
  <c r="G1171" i="3"/>
  <c r="H1171" i="3"/>
  <c r="I1171" i="3"/>
  <c r="J1171" i="3"/>
  <c r="K1171" i="3"/>
  <c r="G299" i="2" s="1"/>
  <c r="L1171" i="3"/>
  <c r="H299" i="2" s="1"/>
  <c r="F1171" i="3"/>
  <c r="A1171" i="3"/>
  <c r="F299" i="2" s="1"/>
  <c r="G1164" i="3"/>
  <c r="H1164" i="3"/>
  <c r="I1164" i="3"/>
  <c r="J1164" i="3"/>
  <c r="K1164" i="3"/>
  <c r="G271" i="2" s="1"/>
  <c r="L1164" i="3"/>
  <c r="H271" i="2" s="1"/>
  <c r="F1164" i="3"/>
  <c r="A1164" i="3"/>
  <c r="F271" i="2" s="1"/>
  <c r="H249" i="2"/>
  <c r="F249" i="2"/>
  <c r="G1145" i="3"/>
  <c r="G1142" i="3" s="1"/>
  <c r="H1145" i="3"/>
  <c r="H1142" i="3" s="1"/>
  <c r="I1145" i="3"/>
  <c r="I1142" i="3" s="1"/>
  <c r="J1145" i="3"/>
  <c r="J1142" i="3" s="1"/>
  <c r="K1145" i="3"/>
  <c r="G227" i="2" s="1"/>
  <c r="L1145" i="3"/>
  <c r="H227" i="2" s="1"/>
  <c r="A1145" i="3"/>
  <c r="F227" i="2" s="1"/>
  <c r="G177" i="2"/>
  <c r="H177" i="2"/>
  <c r="A1135" i="3"/>
  <c r="F177" i="2" s="1"/>
  <c r="G1125" i="3"/>
  <c r="H1125" i="3"/>
  <c r="I1125" i="3"/>
  <c r="J1125" i="3"/>
  <c r="K1125" i="3"/>
  <c r="G155" i="2" s="1"/>
  <c r="L1125" i="3"/>
  <c r="H155" i="2" s="1"/>
  <c r="F1125" i="3"/>
  <c r="A1125" i="3"/>
  <c r="F155" i="2" s="1"/>
  <c r="G1123" i="3"/>
  <c r="H1123" i="3"/>
  <c r="I1123" i="3"/>
  <c r="J1123" i="3"/>
  <c r="K1123" i="3"/>
  <c r="G133" i="2" s="1"/>
  <c r="L1123" i="3"/>
  <c r="F1123" i="3"/>
  <c r="A1123" i="3"/>
  <c r="F133" i="2" s="1"/>
  <c r="A1121" i="3"/>
  <c r="A947" i="3"/>
  <c r="F12" i="2" s="1"/>
  <c r="G947" i="3"/>
  <c r="H947" i="3"/>
  <c r="I947" i="3"/>
  <c r="J947" i="3"/>
  <c r="K947" i="3"/>
  <c r="G12" i="2" s="1"/>
  <c r="L947" i="3"/>
  <c r="H12" i="2" s="1"/>
  <c r="F947" i="3"/>
  <c r="G938" i="3"/>
  <c r="H574" i="2" s="1"/>
  <c r="H938" i="3"/>
  <c r="I574" i="2" s="1"/>
  <c r="F938" i="3"/>
  <c r="G574" i="2" s="1"/>
  <c r="G935" i="3"/>
  <c r="H552" i="2" s="1"/>
  <c r="H935" i="3"/>
  <c r="I552" i="2" s="1"/>
  <c r="F935" i="3"/>
  <c r="G552" i="2" s="1"/>
  <c r="G932" i="3"/>
  <c r="H530" i="2" s="1"/>
  <c r="H932" i="3"/>
  <c r="I530" i="2" s="1"/>
  <c r="F932" i="3"/>
  <c r="G530" i="2" s="1"/>
  <c r="G930" i="3"/>
  <c r="H508" i="2" s="1"/>
  <c r="H930" i="3"/>
  <c r="I508" i="2" s="1"/>
  <c r="F930" i="3"/>
  <c r="G508" i="2" s="1"/>
  <c r="G928" i="3"/>
  <c r="H486" i="2" s="1"/>
  <c r="H928" i="3"/>
  <c r="I486" i="2" s="1"/>
  <c r="F928" i="3"/>
  <c r="G486" i="2" s="1"/>
  <c r="A938" i="3"/>
  <c r="F574" i="2" s="1"/>
  <c r="A935" i="3"/>
  <c r="F552" i="2" s="1"/>
  <c r="A932" i="3"/>
  <c r="F530" i="2" s="1"/>
  <c r="A930" i="3"/>
  <c r="F508" i="2" s="1"/>
  <c r="A928" i="3"/>
  <c r="F486" i="2" s="1"/>
  <c r="G921" i="3"/>
  <c r="H921" i="3"/>
  <c r="I921" i="3"/>
  <c r="G458" i="2" s="1"/>
  <c r="J921" i="3"/>
  <c r="H458" i="2" s="1"/>
  <c r="G917" i="3"/>
  <c r="H917" i="3"/>
  <c r="I917" i="3"/>
  <c r="G436" i="2" s="1"/>
  <c r="J917" i="3"/>
  <c r="H436" i="2" s="1"/>
  <c r="G909" i="3"/>
  <c r="H909" i="3"/>
  <c r="I909" i="3"/>
  <c r="G414" i="2" s="1"/>
  <c r="J909" i="3"/>
  <c r="H414" i="2" s="1"/>
  <c r="G905" i="3"/>
  <c r="H905" i="3"/>
  <c r="I905" i="3"/>
  <c r="G392" i="2" s="1"/>
  <c r="J905" i="3"/>
  <c r="H392" i="2" s="1"/>
  <c r="F921" i="3"/>
  <c r="F917" i="3"/>
  <c r="F909" i="3"/>
  <c r="F905" i="3"/>
  <c r="A921" i="3"/>
  <c r="F458" i="2" s="1"/>
  <c r="A909" i="3"/>
  <c r="A905" i="3"/>
  <c r="F392" i="2" s="1"/>
  <c r="L898" i="3"/>
  <c r="H364" i="2" s="1"/>
  <c r="K898" i="3"/>
  <c r="G364" i="2" s="1"/>
  <c r="J898" i="3"/>
  <c r="I898" i="3"/>
  <c r="H898" i="3"/>
  <c r="G898" i="3"/>
  <c r="F898" i="3"/>
  <c r="G896" i="3"/>
  <c r="H896" i="3"/>
  <c r="I896" i="3"/>
  <c r="J896" i="3"/>
  <c r="K896" i="3"/>
  <c r="L896" i="3"/>
  <c r="H342" i="2" s="1"/>
  <c r="F896" i="3"/>
  <c r="G893" i="3"/>
  <c r="H893" i="3"/>
  <c r="I893" i="3"/>
  <c r="J893" i="3"/>
  <c r="K893" i="3"/>
  <c r="G320" i="2" s="1"/>
  <c r="L893" i="3"/>
  <c r="F893" i="3"/>
  <c r="G891" i="3"/>
  <c r="H891" i="3"/>
  <c r="I891" i="3"/>
  <c r="J891" i="3"/>
  <c r="K891" i="3"/>
  <c r="G298" i="2" s="1"/>
  <c r="L891" i="3"/>
  <c r="H298" i="2" s="1"/>
  <c r="F891" i="3"/>
  <c r="A898" i="3"/>
  <c r="F364" i="2" s="1"/>
  <c r="A896" i="3"/>
  <c r="F342" i="2" s="1"/>
  <c r="A893" i="3"/>
  <c r="A891" i="3"/>
  <c r="F298" i="2" s="1"/>
  <c r="L884" i="3"/>
  <c r="K884" i="3"/>
  <c r="G270" i="2" s="1"/>
  <c r="J884" i="3"/>
  <c r="I884" i="3"/>
  <c r="H884" i="3"/>
  <c r="G884" i="3"/>
  <c r="F884" i="3"/>
  <c r="L882" i="3"/>
  <c r="H248" i="2" s="1"/>
  <c r="K882" i="3"/>
  <c r="G248" i="2" s="1"/>
  <c r="J882" i="3"/>
  <c r="I882" i="3"/>
  <c r="H882" i="3"/>
  <c r="G882" i="3"/>
  <c r="F882" i="3"/>
  <c r="L880" i="3"/>
  <c r="H226" i="2" s="1"/>
  <c r="K880" i="3"/>
  <c r="J880" i="3"/>
  <c r="I880" i="3"/>
  <c r="H880" i="3"/>
  <c r="G880" i="3"/>
  <c r="F880" i="3"/>
  <c r="G878" i="3"/>
  <c r="H878" i="3"/>
  <c r="I878" i="3"/>
  <c r="J878" i="3"/>
  <c r="K878" i="3"/>
  <c r="G204" i="2" s="1"/>
  <c r="L878" i="3"/>
  <c r="H204" i="2" s="1"/>
  <c r="F878" i="3"/>
  <c r="A884" i="3"/>
  <c r="F270" i="2" s="1"/>
  <c r="A882" i="3"/>
  <c r="F248" i="2" s="1"/>
  <c r="A880" i="3"/>
  <c r="F226" i="2" s="1"/>
  <c r="A878" i="3"/>
  <c r="F204" i="2" s="1"/>
  <c r="L871" i="3"/>
  <c r="H176" i="2" s="1"/>
  <c r="K871" i="3"/>
  <c r="G176" i="2" s="1"/>
  <c r="J871" i="3"/>
  <c r="I871" i="3"/>
  <c r="H871" i="3"/>
  <c r="G871" i="3"/>
  <c r="F871" i="3"/>
  <c r="L869" i="3"/>
  <c r="H154" i="2" s="1"/>
  <c r="K869" i="3"/>
  <c r="G154" i="2" s="1"/>
  <c r="J869" i="3"/>
  <c r="I869" i="3"/>
  <c r="H869" i="3"/>
  <c r="G869" i="3"/>
  <c r="F869" i="3"/>
  <c r="H132" i="2"/>
  <c r="G132" i="2"/>
  <c r="G866" i="3"/>
  <c r="H866" i="3"/>
  <c r="I866" i="3"/>
  <c r="J866" i="3"/>
  <c r="K866" i="3"/>
  <c r="G110" i="2" s="1"/>
  <c r="L866" i="3"/>
  <c r="F866" i="3"/>
  <c r="A871" i="3"/>
  <c r="F176" i="2" s="1"/>
  <c r="A869" i="3"/>
  <c r="F154" i="2" s="1"/>
  <c r="A868" i="3"/>
  <c r="F132" i="2" s="1"/>
  <c r="A866" i="3"/>
  <c r="F110" i="2" s="1"/>
  <c r="G859" i="3"/>
  <c r="H859" i="3"/>
  <c r="I859" i="3"/>
  <c r="J859" i="3"/>
  <c r="K859" i="3"/>
  <c r="G77" i="2" s="1"/>
  <c r="L859" i="3"/>
  <c r="H77" i="2" s="1"/>
  <c r="F859" i="3"/>
  <c r="A859" i="3"/>
  <c r="F77" i="2" s="1"/>
  <c r="G836" i="3"/>
  <c r="G821" i="3" s="1"/>
  <c r="H836" i="3"/>
  <c r="H821" i="3" s="1"/>
  <c r="I836" i="3"/>
  <c r="I821" i="3" s="1"/>
  <c r="J836" i="3"/>
  <c r="J821" i="3" s="1"/>
  <c r="K836" i="3"/>
  <c r="L836" i="3"/>
  <c r="F836" i="3"/>
  <c r="F821" i="3" s="1"/>
  <c r="A836" i="3"/>
  <c r="G819" i="3"/>
  <c r="H819" i="3"/>
  <c r="I819" i="3"/>
  <c r="J819" i="3"/>
  <c r="K819" i="3"/>
  <c r="G11" i="2" s="1"/>
  <c r="L819" i="3"/>
  <c r="H11" i="2" s="1"/>
  <c r="F819" i="3"/>
  <c r="A819" i="3"/>
  <c r="F11" i="2" s="1"/>
  <c r="G810" i="3"/>
  <c r="H573" i="2" s="1"/>
  <c r="H810" i="3"/>
  <c r="I573" i="2" s="1"/>
  <c r="F810" i="3"/>
  <c r="G573" i="2" s="1"/>
  <c r="G808" i="3"/>
  <c r="H551" i="2" s="1"/>
  <c r="H808" i="3"/>
  <c r="I551" i="2" s="1"/>
  <c r="F808" i="3"/>
  <c r="G551" i="2" s="1"/>
  <c r="G806" i="3"/>
  <c r="H529" i="2" s="1"/>
  <c r="H806" i="3"/>
  <c r="I529" i="2" s="1"/>
  <c r="F806" i="3"/>
  <c r="G529" i="2" s="1"/>
  <c r="H804" i="3"/>
  <c r="I507" i="2" s="1"/>
  <c r="G804" i="3"/>
  <c r="H507" i="2" s="1"/>
  <c r="F804" i="3"/>
  <c r="G507" i="2" s="1"/>
  <c r="G802" i="3"/>
  <c r="H802" i="3"/>
  <c r="F802" i="3"/>
  <c r="A810" i="3"/>
  <c r="F573" i="2" s="1"/>
  <c r="A808" i="3"/>
  <c r="F551" i="2" s="1"/>
  <c r="A806" i="3"/>
  <c r="F529" i="2" s="1"/>
  <c r="A804" i="3"/>
  <c r="F507" i="2" s="1"/>
  <c r="A802" i="3"/>
  <c r="G457" i="2"/>
  <c r="H457" i="2"/>
  <c r="F457" i="2"/>
  <c r="G781" i="3"/>
  <c r="H781" i="3"/>
  <c r="I781" i="3"/>
  <c r="G435" i="2" s="1"/>
  <c r="J781" i="3"/>
  <c r="H435" i="2" s="1"/>
  <c r="A781" i="3"/>
  <c r="F435" i="2" s="1"/>
  <c r="G764" i="3"/>
  <c r="H764" i="3"/>
  <c r="I764" i="3"/>
  <c r="G413" i="2" s="1"/>
  <c r="J764" i="3"/>
  <c r="H413" i="2" s="1"/>
  <c r="F764" i="3"/>
  <c r="A764" i="3"/>
  <c r="F413" i="2" s="1"/>
  <c r="G391" i="2"/>
  <c r="H391" i="2"/>
  <c r="F391" i="2"/>
  <c r="L737" i="3"/>
  <c r="K737" i="3"/>
  <c r="G363" i="2" s="1"/>
  <c r="J737" i="3"/>
  <c r="I737" i="3"/>
  <c r="H737" i="3"/>
  <c r="G737" i="3"/>
  <c r="F737" i="3"/>
  <c r="L735" i="3"/>
  <c r="H341" i="2" s="1"/>
  <c r="K735" i="3"/>
  <c r="G341" i="2" s="1"/>
  <c r="J735" i="3"/>
  <c r="I735" i="3"/>
  <c r="H735" i="3"/>
  <c r="G735" i="3"/>
  <c r="F735" i="3"/>
  <c r="L733" i="3"/>
  <c r="H319" i="2" s="1"/>
  <c r="K733" i="3"/>
  <c r="G319" i="2" s="1"/>
  <c r="J733" i="3"/>
  <c r="I733" i="3"/>
  <c r="H733" i="3"/>
  <c r="G733" i="3"/>
  <c r="F733" i="3"/>
  <c r="G731" i="3"/>
  <c r="H731" i="3"/>
  <c r="I731" i="3"/>
  <c r="J731" i="3"/>
  <c r="K731" i="3"/>
  <c r="G297" i="2" s="1"/>
  <c r="L731" i="3"/>
  <c r="H297" i="2" s="1"/>
  <c r="F731" i="3"/>
  <c r="A737" i="3"/>
  <c r="F363" i="2" s="1"/>
  <c r="A735" i="3"/>
  <c r="F341" i="2" s="1"/>
  <c r="A733" i="3"/>
  <c r="A731" i="3"/>
  <c r="F297" i="2" s="1"/>
  <c r="G269" i="2"/>
  <c r="H269" i="2"/>
  <c r="G720" i="3"/>
  <c r="H720" i="3"/>
  <c r="I720" i="3"/>
  <c r="J720" i="3"/>
  <c r="K720" i="3"/>
  <c r="G247" i="2" s="1"/>
  <c r="L720" i="3"/>
  <c r="H247" i="2" s="1"/>
  <c r="F720" i="3"/>
  <c r="G715" i="3"/>
  <c r="H715" i="3"/>
  <c r="I715" i="3"/>
  <c r="J715" i="3"/>
  <c r="K715" i="3"/>
  <c r="G225" i="2" s="1"/>
  <c r="L715" i="3"/>
  <c r="F715" i="3"/>
  <c r="G713" i="3"/>
  <c r="H713" i="3"/>
  <c r="I713" i="3"/>
  <c r="J713" i="3"/>
  <c r="K713" i="3"/>
  <c r="G203" i="2" s="1"/>
  <c r="L713" i="3"/>
  <c r="F713" i="3"/>
  <c r="F269" i="2"/>
  <c r="A720" i="3"/>
  <c r="F247" i="2" s="1"/>
  <c r="A715" i="3"/>
  <c r="A713" i="3"/>
  <c r="F203" i="2" s="1"/>
  <c r="L706" i="3"/>
  <c r="H175" i="2" s="1"/>
  <c r="K706" i="3"/>
  <c r="G175" i="2" s="1"/>
  <c r="J706" i="3"/>
  <c r="I706" i="3"/>
  <c r="H706" i="3"/>
  <c r="G706" i="3"/>
  <c r="F706" i="3"/>
  <c r="L704" i="3"/>
  <c r="H153" i="2" s="1"/>
  <c r="K704" i="3"/>
  <c r="G153" i="2" s="1"/>
  <c r="J704" i="3"/>
  <c r="I704" i="3"/>
  <c r="H704" i="3"/>
  <c r="G704" i="3"/>
  <c r="F704" i="3"/>
  <c r="G702" i="3"/>
  <c r="H702" i="3"/>
  <c r="I702" i="3"/>
  <c r="J702" i="3"/>
  <c r="K702" i="3"/>
  <c r="G131" i="2" s="1"/>
  <c r="L702" i="3"/>
  <c r="H131" i="2" s="1"/>
  <c r="F702" i="3"/>
  <c r="G700" i="3"/>
  <c r="H700" i="3"/>
  <c r="I700" i="3"/>
  <c r="J700" i="3"/>
  <c r="K700" i="3"/>
  <c r="G109" i="2" s="1"/>
  <c r="L700" i="3"/>
  <c r="H109" i="2" s="1"/>
  <c r="F700" i="3"/>
  <c r="A706" i="3"/>
  <c r="F175" i="2" s="1"/>
  <c r="A704" i="3"/>
  <c r="F153" i="2" s="1"/>
  <c r="A702" i="3"/>
  <c r="A700" i="3"/>
  <c r="F109" i="2" s="1"/>
  <c r="G665" i="3"/>
  <c r="H665" i="3"/>
  <c r="I665" i="3"/>
  <c r="J665" i="3"/>
  <c r="K665" i="3"/>
  <c r="G54" i="2" s="1"/>
  <c r="L665" i="3"/>
  <c r="H54" i="2" s="1"/>
  <c r="F665" i="3"/>
  <c r="G639" i="3"/>
  <c r="H639" i="3"/>
  <c r="I639" i="3"/>
  <c r="J639" i="3"/>
  <c r="K639" i="3"/>
  <c r="L639" i="3"/>
  <c r="H32" i="2" s="1"/>
  <c r="F639" i="3"/>
  <c r="G637" i="3"/>
  <c r="H637" i="3"/>
  <c r="I637" i="3"/>
  <c r="J637" i="3"/>
  <c r="K637" i="3"/>
  <c r="G10" i="2" s="1"/>
  <c r="L637" i="3"/>
  <c r="H10" i="2" s="1"/>
  <c r="F637" i="3"/>
  <c r="A665" i="3"/>
  <c r="F54" i="2" s="1"/>
  <c r="A637" i="3"/>
  <c r="A639" i="3"/>
  <c r="F32" i="2" s="1"/>
  <c r="G613" i="3"/>
  <c r="H613" i="3"/>
  <c r="I613" i="3"/>
  <c r="G456" i="2" s="1"/>
  <c r="J613" i="3"/>
  <c r="H456" i="2" s="1"/>
  <c r="F613" i="3"/>
  <c r="G609" i="3"/>
  <c r="H609" i="3"/>
  <c r="I609" i="3"/>
  <c r="J609" i="3"/>
  <c r="H434" i="2" s="1"/>
  <c r="F609" i="3"/>
  <c r="G606" i="3"/>
  <c r="H606" i="3"/>
  <c r="I606" i="3"/>
  <c r="G412" i="2" s="1"/>
  <c r="J606" i="3"/>
  <c r="H412" i="2" s="1"/>
  <c r="F606" i="3"/>
  <c r="G601" i="3"/>
  <c r="H601" i="3"/>
  <c r="I601" i="3"/>
  <c r="G390" i="2" s="1"/>
  <c r="J601" i="3"/>
  <c r="H390" i="2" s="1"/>
  <c r="F601" i="3"/>
  <c r="A613" i="3"/>
  <c r="F456" i="2" s="1"/>
  <c r="A609" i="3"/>
  <c r="F434" i="2" s="1"/>
  <c r="A606" i="3"/>
  <c r="F412" i="2" s="1"/>
  <c r="A601" i="3"/>
  <c r="F390" i="2" s="1"/>
  <c r="G594" i="3"/>
  <c r="H594" i="3"/>
  <c r="I594" i="3"/>
  <c r="J594" i="3"/>
  <c r="K594" i="3"/>
  <c r="G362" i="2" s="1"/>
  <c r="L594" i="3"/>
  <c r="H362" i="2" s="1"/>
  <c r="F594" i="3"/>
  <c r="G592" i="3"/>
  <c r="H592" i="3"/>
  <c r="I592" i="3"/>
  <c r="J592" i="3"/>
  <c r="K592" i="3"/>
  <c r="G340" i="2" s="1"/>
  <c r="L592" i="3"/>
  <c r="H340" i="2" s="1"/>
  <c r="F592" i="3"/>
  <c r="L590" i="3"/>
  <c r="H318" i="2" s="1"/>
  <c r="K590" i="3"/>
  <c r="G318" i="2" s="1"/>
  <c r="J590" i="3"/>
  <c r="I590" i="3"/>
  <c r="H590" i="3"/>
  <c r="G590" i="3"/>
  <c r="F590" i="3"/>
  <c r="L588" i="3"/>
  <c r="H296" i="2" s="1"/>
  <c r="K588" i="3"/>
  <c r="J588" i="3"/>
  <c r="I588" i="3"/>
  <c r="H588" i="3"/>
  <c r="G588" i="3"/>
  <c r="F588" i="3"/>
  <c r="A594" i="3"/>
  <c r="F362" i="2" s="1"/>
  <c r="A592" i="3"/>
  <c r="F340" i="2" s="1"/>
  <c r="A590" i="3"/>
  <c r="F318" i="2" s="1"/>
  <c r="A588" i="3"/>
  <c r="F296" i="2" s="1"/>
  <c r="G581" i="3"/>
  <c r="H581" i="3"/>
  <c r="I581" i="3"/>
  <c r="J581" i="3"/>
  <c r="K581" i="3"/>
  <c r="G268" i="2" s="1"/>
  <c r="L581" i="3"/>
  <c r="H268" i="2" s="1"/>
  <c r="G578" i="3"/>
  <c r="H578" i="3"/>
  <c r="I578" i="3"/>
  <c r="J578" i="3"/>
  <c r="K578" i="3"/>
  <c r="G246" i="2" s="1"/>
  <c r="L578" i="3"/>
  <c r="H246" i="2" s="1"/>
  <c r="G576" i="3"/>
  <c r="H576" i="3"/>
  <c r="I576" i="3"/>
  <c r="J576" i="3"/>
  <c r="K576" i="3"/>
  <c r="G224" i="2" s="1"/>
  <c r="L576" i="3"/>
  <c r="H224" i="2" s="1"/>
  <c r="G574" i="3"/>
  <c r="H574" i="3"/>
  <c r="I574" i="3"/>
  <c r="J574" i="3"/>
  <c r="K574" i="3"/>
  <c r="G202" i="2" s="1"/>
  <c r="L574" i="3"/>
  <c r="H202" i="2" s="1"/>
  <c r="F581" i="3"/>
  <c r="F578" i="3"/>
  <c r="F576" i="3"/>
  <c r="F574" i="3"/>
  <c r="A581" i="3"/>
  <c r="F268" i="2" s="1"/>
  <c r="A578" i="3"/>
  <c r="F246" i="2" s="1"/>
  <c r="A576" i="3"/>
  <c r="A574" i="3"/>
  <c r="F202" i="2" s="1"/>
  <c r="G565" i="3"/>
  <c r="H565" i="3"/>
  <c r="I565" i="3"/>
  <c r="J565" i="3"/>
  <c r="K565" i="3"/>
  <c r="G152" i="2" s="1"/>
  <c r="L565" i="3"/>
  <c r="H152" i="2" s="1"/>
  <c r="G563" i="3"/>
  <c r="H563" i="3"/>
  <c r="I563" i="3"/>
  <c r="J563" i="3"/>
  <c r="K563" i="3"/>
  <c r="G130" i="2" s="1"/>
  <c r="L563" i="3"/>
  <c r="H130" i="2" s="1"/>
  <c r="G561" i="3"/>
  <c r="H561" i="3"/>
  <c r="I561" i="3"/>
  <c r="J561" i="3"/>
  <c r="K561" i="3"/>
  <c r="G108" i="2" s="1"/>
  <c r="L561" i="3"/>
  <c r="H108" i="2" s="1"/>
  <c r="F565" i="3"/>
  <c r="F563" i="3"/>
  <c r="F561" i="3"/>
  <c r="A567" i="3"/>
  <c r="F174" i="2" s="1"/>
  <c r="A565" i="3"/>
  <c r="F152" i="2" s="1"/>
  <c r="A563" i="3"/>
  <c r="F130" i="2" s="1"/>
  <c r="A561" i="3"/>
  <c r="G75" i="2"/>
  <c r="F75" i="2"/>
  <c r="G541" i="3"/>
  <c r="H541" i="3"/>
  <c r="I541" i="3"/>
  <c r="J541" i="3"/>
  <c r="K541" i="3"/>
  <c r="G53" i="2" s="1"/>
  <c r="L541" i="3"/>
  <c r="H53" i="2" s="1"/>
  <c r="F541" i="3"/>
  <c r="A541" i="3"/>
  <c r="F53" i="2" s="1"/>
  <c r="G530" i="3"/>
  <c r="H530" i="3"/>
  <c r="I530" i="3"/>
  <c r="J530" i="3"/>
  <c r="K530" i="3"/>
  <c r="G31" i="2" s="1"/>
  <c r="L530" i="3"/>
  <c r="H31" i="2" s="1"/>
  <c r="F530" i="3"/>
  <c r="H9" i="2"/>
  <c r="A530" i="3"/>
  <c r="F31" i="2" s="1"/>
  <c r="G516" i="3"/>
  <c r="H571" i="2" s="1"/>
  <c r="H516" i="3"/>
  <c r="I571" i="2" s="1"/>
  <c r="F516" i="3"/>
  <c r="G571" i="2" s="1"/>
  <c r="G513" i="3"/>
  <c r="H549" i="2" s="1"/>
  <c r="H513" i="3"/>
  <c r="I549" i="2" s="1"/>
  <c r="F513" i="3"/>
  <c r="G549" i="2" s="1"/>
  <c r="H527" i="2"/>
  <c r="I527" i="2"/>
  <c r="G527" i="2"/>
  <c r="G508" i="3"/>
  <c r="H505" i="2" s="1"/>
  <c r="H508" i="3"/>
  <c r="I505" i="2" s="1"/>
  <c r="F508" i="3"/>
  <c r="G505" i="2" s="1"/>
  <c r="G506" i="3"/>
  <c r="H483" i="2" s="1"/>
  <c r="H506" i="3"/>
  <c r="I483" i="2" s="1"/>
  <c r="F506" i="3"/>
  <c r="G483" i="2" s="1"/>
  <c r="A516" i="3"/>
  <c r="F571" i="2" s="1"/>
  <c r="A513" i="3"/>
  <c r="F549" i="2" s="1"/>
  <c r="F527" i="2"/>
  <c r="A508" i="3"/>
  <c r="F505" i="2" s="1"/>
  <c r="A506" i="3"/>
  <c r="F483" i="2" s="1"/>
  <c r="G498" i="3"/>
  <c r="H498" i="3"/>
  <c r="I498" i="3"/>
  <c r="G455" i="2" s="1"/>
  <c r="J498" i="3"/>
  <c r="H455" i="2" s="1"/>
  <c r="F498" i="3"/>
  <c r="H433" i="2"/>
  <c r="G433" i="2"/>
  <c r="H470" i="3"/>
  <c r="H459" i="3"/>
  <c r="G452" i="3"/>
  <c r="H452" i="3"/>
  <c r="I452" i="3"/>
  <c r="J452" i="3"/>
  <c r="K452" i="3"/>
  <c r="G361" i="2" s="1"/>
  <c r="L452" i="3"/>
  <c r="H361" i="2" s="1"/>
  <c r="F452" i="3"/>
  <c r="G450" i="3"/>
  <c r="H450" i="3"/>
  <c r="I450" i="3"/>
  <c r="J450" i="3"/>
  <c r="K450" i="3"/>
  <c r="G339" i="2" s="1"/>
  <c r="L450" i="3"/>
  <c r="H339" i="2" s="1"/>
  <c r="F450" i="3"/>
  <c r="G446" i="3"/>
  <c r="H446" i="3"/>
  <c r="I446" i="3"/>
  <c r="J446" i="3"/>
  <c r="K446" i="3"/>
  <c r="G317" i="2" s="1"/>
  <c r="L446" i="3"/>
  <c r="H317" i="2" s="1"/>
  <c r="F446" i="3"/>
  <c r="J443" i="3"/>
  <c r="K443" i="3"/>
  <c r="G295" i="2" s="1"/>
  <c r="L443" i="3"/>
  <c r="H295" i="2" s="1"/>
  <c r="G443" i="3"/>
  <c r="H443" i="3"/>
  <c r="I443" i="3"/>
  <c r="F443" i="3"/>
  <c r="A452" i="3"/>
  <c r="F361" i="2" s="1"/>
  <c r="A450" i="3"/>
  <c r="F339" i="2" s="1"/>
  <c r="A446" i="3"/>
  <c r="F317" i="2" s="1"/>
  <c r="A443" i="3"/>
  <c r="F295" i="2" s="1"/>
  <c r="G436" i="3"/>
  <c r="H436" i="3"/>
  <c r="I436" i="3"/>
  <c r="J436" i="3"/>
  <c r="K436" i="3"/>
  <c r="G267" i="2" s="1"/>
  <c r="L436" i="3"/>
  <c r="H267" i="2" s="1"/>
  <c r="F436" i="3"/>
  <c r="G434" i="3"/>
  <c r="H434" i="3"/>
  <c r="I434" i="3"/>
  <c r="J434" i="3"/>
  <c r="K434" i="3"/>
  <c r="G245" i="2" s="1"/>
  <c r="L434" i="3"/>
  <c r="F434" i="3"/>
  <c r="G431" i="3"/>
  <c r="H431" i="3"/>
  <c r="I431" i="3"/>
  <c r="J431" i="3"/>
  <c r="K431" i="3"/>
  <c r="G223" i="2" s="1"/>
  <c r="L431" i="3"/>
  <c r="H223" i="2" s="1"/>
  <c r="F431" i="3"/>
  <c r="G429" i="3"/>
  <c r="H429" i="3"/>
  <c r="I429" i="3"/>
  <c r="J429" i="3"/>
  <c r="K429" i="3"/>
  <c r="L429" i="3"/>
  <c r="H201" i="2" s="1"/>
  <c r="F429" i="3"/>
  <c r="A436" i="3"/>
  <c r="F267" i="2" s="1"/>
  <c r="A434" i="3"/>
  <c r="F245" i="2" s="1"/>
  <c r="A431" i="3"/>
  <c r="F223" i="2" s="1"/>
  <c r="A429" i="3"/>
  <c r="F201" i="2" s="1"/>
  <c r="I396" i="3"/>
  <c r="J396" i="3"/>
  <c r="I330" i="3"/>
  <c r="J330" i="3"/>
  <c r="A330" i="3"/>
  <c r="F52" i="2" s="1"/>
  <c r="I292" i="3"/>
  <c r="J292" i="3"/>
  <c r="A292" i="3"/>
  <c r="F30" i="2" s="1"/>
  <c r="G288" i="3"/>
  <c r="H288" i="3"/>
  <c r="I288" i="3"/>
  <c r="J288" i="3"/>
  <c r="K288" i="3"/>
  <c r="G8" i="2" s="1"/>
  <c r="L288" i="3"/>
  <c r="H8" i="2" s="1"/>
  <c r="F288" i="3"/>
  <c r="A288" i="3"/>
  <c r="F8" i="2" s="1"/>
  <c r="F570" i="2"/>
  <c r="A276" i="3"/>
  <c r="F548" i="2" s="1"/>
  <c r="G271" i="3"/>
  <c r="H526" i="2" s="1"/>
  <c r="H271" i="3"/>
  <c r="I526" i="2" s="1"/>
  <c r="F271" i="3"/>
  <c r="G526" i="2" s="1"/>
  <c r="A271" i="3"/>
  <c r="F526" i="2" s="1"/>
  <c r="G268" i="3"/>
  <c r="H504" i="2" s="1"/>
  <c r="A268" i="3"/>
  <c r="F504" i="2" s="1"/>
  <c r="G454" i="2"/>
  <c r="H454" i="2"/>
  <c r="G188" i="3"/>
  <c r="H188" i="3"/>
  <c r="I188" i="3"/>
  <c r="J188" i="3"/>
  <c r="K188" i="3"/>
  <c r="G338" i="2" s="1"/>
  <c r="L188" i="3"/>
  <c r="H338" i="2" s="1"/>
  <c r="F188" i="3"/>
  <c r="A188" i="3"/>
  <c r="F338" i="2" s="1"/>
  <c r="K179" i="3"/>
  <c r="L179" i="3"/>
  <c r="H316" i="2" s="1"/>
  <c r="J179" i="3"/>
  <c r="G179" i="3"/>
  <c r="H179" i="3"/>
  <c r="I179" i="3"/>
  <c r="F179" i="3"/>
  <c r="A179" i="3"/>
  <c r="F316" i="2" s="1"/>
  <c r="L174" i="3"/>
  <c r="H294" i="2" s="1"/>
  <c r="K174" i="3"/>
  <c r="G294" i="2" s="1"/>
  <c r="J174" i="3"/>
  <c r="G174" i="3"/>
  <c r="H174" i="3"/>
  <c r="I174" i="3"/>
  <c r="F174" i="3"/>
  <c r="A174" i="3"/>
  <c r="F294" i="2" s="1"/>
  <c r="A163" i="3"/>
  <c r="F266" i="2" s="1"/>
  <c r="G150" i="3"/>
  <c r="H150" i="3"/>
  <c r="I150" i="3"/>
  <c r="J150" i="3"/>
  <c r="K150" i="3"/>
  <c r="G244" i="2" s="1"/>
  <c r="L150" i="3"/>
  <c r="H244" i="2" s="1"/>
  <c r="F150" i="3"/>
  <c r="A150" i="3"/>
  <c r="F244" i="2" s="1"/>
  <c r="G140" i="3"/>
  <c r="H140" i="3"/>
  <c r="I140" i="3"/>
  <c r="J140" i="3"/>
  <c r="K140" i="3"/>
  <c r="G222" i="2" s="1"/>
  <c r="L140" i="3"/>
  <c r="H222" i="2" s="1"/>
  <c r="F140" i="3"/>
  <c r="A140" i="3"/>
  <c r="F222" i="2" s="1"/>
  <c r="G137" i="3"/>
  <c r="H137" i="3"/>
  <c r="I137" i="3"/>
  <c r="J137" i="3"/>
  <c r="K137" i="3"/>
  <c r="G200" i="2" s="1"/>
  <c r="L137" i="3"/>
  <c r="H200" i="2" s="1"/>
  <c r="F137" i="3"/>
  <c r="A125" i="3"/>
  <c r="A132" i="3" s="1"/>
  <c r="G125" i="3"/>
  <c r="G132" i="3" s="1"/>
  <c r="H125" i="3"/>
  <c r="H132" i="3" s="1"/>
  <c r="I125" i="3"/>
  <c r="I132" i="3" s="1"/>
  <c r="J125" i="3"/>
  <c r="J132" i="3" s="1"/>
  <c r="K125" i="3"/>
  <c r="L125" i="3"/>
  <c r="L132" i="3" s="1"/>
  <c r="M125" i="3"/>
  <c r="F125" i="3"/>
  <c r="F132" i="3" s="1"/>
  <c r="A137" i="3"/>
  <c r="F200" i="2" s="1"/>
  <c r="F73" i="2"/>
  <c r="I8" i="3"/>
  <c r="J8" i="3"/>
  <c r="A56" i="3"/>
  <c r="F51" i="2" s="1"/>
  <c r="F34" i="2"/>
  <c r="F29" i="2"/>
  <c r="A8" i="3"/>
  <c r="F7" i="2" s="1"/>
  <c r="F2547" i="3"/>
  <c r="A2547" i="3"/>
  <c r="G1936" i="3"/>
  <c r="H1936" i="3"/>
  <c r="K1936" i="3"/>
  <c r="G41" i="2" s="1"/>
  <c r="L1936" i="3"/>
  <c r="H41" i="2" s="1"/>
  <c r="F1936" i="3"/>
  <c r="A396" i="3"/>
  <c r="F74" i="2" s="1"/>
  <c r="F56" i="2"/>
  <c r="A498" i="3"/>
  <c r="F455" i="2" s="1"/>
  <c r="F433" i="2"/>
  <c r="A459" i="3"/>
  <c r="F454" i="2"/>
  <c r="F432" i="2"/>
  <c r="F388" i="2"/>
  <c r="F410" i="2"/>
  <c r="A6" i="11"/>
  <c r="A4" i="11" s="1"/>
  <c r="H5" i="7"/>
  <c r="I5" i="7"/>
  <c r="J5" i="7"/>
  <c r="K5" i="7"/>
  <c r="L5" i="7"/>
  <c r="L396" i="3"/>
  <c r="K396" i="3"/>
  <c r="G74" i="2" s="1"/>
  <c r="H396" i="3"/>
  <c r="F396" i="3"/>
  <c r="B30" i="7"/>
  <c r="C30" i="7"/>
  <c r="D30" i="7"/>
  <c r="E30" i="7"/>
  <c r="E5" i="7" s="1"/>
  <c r="F30" i="7"/>
  <c r="F5" i="7" s="1"/>
  <c r="G30" i="7"/>
  <c r="G5" i="7" s="1"/>
  <c r="N30" i="7"/>
  <c r="N5" i="7" s="1"/>
  <c r="H97" i="2" s="1"/>
  <c r="O30" i="7"/>
  <c r="K957" i="3"/>
  <c r="G34" i="2" s="1"/>
  <c r="F1532" i="3"/>
  <c r="F1193" i="3"/>
  <c r="F781" i="3"/>
  <c r="F268" i="3"/>
  <c r="G504" i="2" s="1"/>
  <c r="H268" i="3"/>
  <c r="I504" i="2" s="1"/>
  <c r="L56" i="3"/>
  <c r="H51" i="2" s="1"/>
  <c r="L8" i="3"/>
  <c r="H7" i="2" s="1"/>
  <c r="K8" i="3"/>
  <c r="G7" i="2" s="1"/>
  <c r="H8" i="3"/>
  <c r="G8" i="3"/>
  <c r="F8" i="3"/>
  <c r="F1613" i="3"/>
  <c r="E4" i="9"/>
  <c r="F1640" i="3"/>
  <c r="F1319" i="3"/>
  <c r="F1283" i="3"/>
  <c r="F1255" i="3"/>
  <c r="G163" i="3"/>
  <c r="H163" i="3"/>
  <c r="I163" i="3"/>
  <c r="J163" i="3"/>
  <c r="K163" i="3"/>
  <c r="G266" i="2" s="1"/>
  <c r="L163" i="3"/>
  <c r="F163" i="3"/>
  <c r="G432" i="2"/>
  <c r="H432" i="2"/>
  <c r="G410" i="2"/>
  <c r="H410" i="2"/>
  <c r="G388" i="2"/>
  <c r="H388" i="2"/>
  <c r="G73" i="2"/>
  <c r="H73" i="2"/>
  <c r="M110" i="3"/>
  <c r="G56" i="3"/>
  <c r="H56" i="3"/>
  <c r="I56" i="3"/>
  <c r="J56" i="3"/>
  <c r="K56" i="3"/>
  <c r="G51" i="2" s="1"/>
  <c r="F56" i="3"/>
  <c r="H29" i="2"/>
  <c r="G29" i="2"/>
  <c r="G470" i="3"/>
  <c r="F470" i="3"/>
  <c r="J459" i="3"/>
  <c r="I459" i="3"/>
  <c r="G389" i="2" s="1"/>
  <c r="G459" i="3"/>
  <c r="F459" i="3"/>
  <c r="L330" i="3"/>
  <c r="H52" i="2" s="1"/>
  <c r="K330" i="3"/>
  <c r="G52" i="2" s="1"/>
  <c r="H330" i="3"/>
  <c r="G330" i="3"/>
  <c r="F330" i="3"/>
  <c r="L292" i="3"/>
  <c r="H30" i="2" s="1"/>
  <c r="K292" i="3"/>
  <c r="G30" i="2" s="1"/>
  <c r="H292" i="3"/>
  <c r="G292" i="3"/>
  <c r="F292" i="3"/>
  <c r="F1145" i="3"/>
  <c r="F1142" i="3" s="1"/>
  <c r="H56" i="2"/>
  <c r="G56" i="2"/>
  <c r="L957" i="3"/>
  <c r="H34" i="2" s="1"/>
  <c r="I957" i="3"/>
  <c r="H957" i="3"/>
  <c r="G957" i="3"/>
  <c r="F957" i="3"/>
  <c r="G37" i="12"/>
  <c r="G31" i="12"/>
  <c r="G28" i="12"/>
  <c r="G26" i="12"/>
  <c r="A26" i="12"/>
  <c r="F24" i="12"/>
  <c r="E24" i="12"/>
  <c r="G14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F10" i="12"/>
  <c r="E10" i="12"/>
  <c r="G7" i="12"/>
  <c r="A6" i="12"/>
  <c r="A7" i="12" s="1"/>
  <c r="A8" i="12" s="1"/>
  <c r="A9" i="12" s="1"/>
  <c r="F4" i="12"/>
  <c r="E4" i="12"/>
  <c r="A48" i="10"/>
  <c r="A46" i="10"/>
  <c r="A4" i="10"/>
  <c r="A9" i="8"/>
  <c r="A7" i="8" s="1"/>
  <c r="E7" i="8"/>
  <c r="A6" i="8"/>
  <c r="A4" i="8" s="1"/>
  <c r="E4" i="8"/>
  <c r="M35" i="7"/>
  <c r="M32" i="7"/>
  <c r="M31" i="7"/>
  <c r="M29" i="7"/>
  <c r="M27" i="7"/>
  <c r="M24" i="7"/>
  <c r="M23" i="7"/>
  <c r="M21" i="7"/>
  <c r="M20" i="7"/>
  <c r="M19" i="7"/>
  <c r="M16" i="7"/>
  <c r="M15" i="7"/>
  <c r="M14" i="7"/>
  <c r="M8" i="7"/>
  <c r="M7" i="7"/>
  <c r="M6" i="7"/>
  <c r="J5" i="6"/>
  <c r="J4" i="6" s="1"/>
  <c r="G96" i="2" s="1"/>
  <c r="H96" i="2"/>
  <c r="J74" i="5"/>
  <c r="A37" i="5"/>
  <c r="A38" i="5" s="1"/>
  <c r="H95" i="2"/>
  <c r="J30" i="5"/>
  <c r="J7" i="5" s="1"/>
  <c r="A9" i="5"/>
  <c r="A10" i="5" s="1"/>
  <c r="K7" i="5"/>
  <c r="I7" i="5"/>
  <c r="H7" i="5"/>
  <c r="G7" i="5"/>
  <c r="F7" i="5"/>
  <c r="E7" i="5"/>
  <c r="A6" i="5"/>
  <c r="A4" i="5" s="1"/>
  <c r="K4" i="5"/>
  <c r="J4" i="5"/>
  <c r="I4" i="5"/>
  <c r="I81" i="5" s="1"/>
  <c r="H4" i="5"/>
  <c r="H81" i="5" s="1"/>
  <c r="G4" i="5"/>
  <c r="G81" i="5" s="1"/>
  <c r="F4" i="5"/>
  <c r="F81" i="5" s="1"/>
  <c r="E4" i="5"/>
  <c r="E81" i="5" s="1"/>
  <c r="A38" i="10"/>
  <c r="A11" i="10"/>
  <c r="A2143" i="3" l="1"/>
  <c r="K81" i="5"/>
  <c r="K10" i="8"/>
  <c r="G10" i="8"/>
  <c r="F40" i="12"/>
  <c r="G24" i="12"/>
  <c r="A11" i="5"/>
  <c r="F89" i="2"/>
  <c r="A2296" i="3"/>
  <c r="K2309" i="3"/>
  <c r="G2322" i="3"/>
  <c r="G1848" i="3"/>
  <c r="G1860" i="3" s="1"/>
  <c r="K2484" i="3"/>
  <c r="K2046" i="3"/>
  <c r="H1848" i="3"/>
  <c r="H1860" i="3" s="1"/>
  <c r="I1886" i="3"/>
  <c r="M30" i="7"/>
  <c r="M5" i="7" s="1"/>
  <c r="G97" i="2" s="1"/>
  <c r="F1848" i="3"/>
  <c r="F1860" i="3" s="1"/>
  <c r="G1873" i="3"/>
  <c r="L1848" i="3"/>
  <c r="H18" i="2" s="1"/>
  <c r="I1848" i="3"/>
  <c r="I1860" i="3" s="1"/>
  <c r="K1848" i="3"/>
  <c r="K1860" i="3" s="1"/>
  <c r="J1848" i="3"/>
  <c r="J1860" i="3" s="1"/>
  <c r="G55" i="2"/>
  <c r="K821" i="3"/>
  <c r="G33" i="2" s="1"/>
  <c r="F55" i="2"/>
  <c r="A821" i="3"/>
  <c r="A861" i="3" s="1"/>
  <c r="H55" i="2"/>
  <c r="L821" i="3"/>
  <c r="H33" i="2" s="1"/>
  <c r="A2195" i="3"/>
  <c r="F584" i="2" s="1"/>
  <c r="L2169" i="3"/>
  <c r="J470" i="3"/>
  <c r="H411" i="2" s="1"/>
  <c r="I470" i="3"/>
  <c r="G411" i="2" s="1"/>
  <c r="H2713" i="3"/>
  <c r="I590" i="2" s="1"/>
  <c r="F10" i="2"/>
  <c r="A695" i="3"/>
  <c r="H203" i="2"/>
  <c r="L726" i="3"/>
  <c r="G663" i="2"/>
  <c r="F663" i="2"/>
  <c r="E721" i="2" s="1"/>
  <c r="I663" i="2"/>
  <c r="F9" i="2"/>
  <c r="A1783" i="3"/>
  <c r="J35" i="5"/>
  <c r="G95" i="2" s="1"/>
  <c r="A39" i="5"/>
  <c r="A40" i="5" s="1"/>
  <c r="A41" i="5" s="1"/>
  <c r="A44" i="5" s="1"/>
  <c r="A45" i="5" s="1"/>
  <c r="A47" i="5" s="1"/>
  <c r="A48" i="5" s="1"/>
  <c r="A49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6" i="5" s="1"/>
  <c r="A67" i="5" s="1"/>
  <c r="A73" i="5" s="1"/>
  <c r="A74" i="5" s="1"/>
  <c r="A75" i="5" s="1"/>
  <c r="A76" i="5" s="1"/>
  <c r="A77" i="5" s="1"/>
  <c r="A78" i="5" s="1"/>
  <c r="A79" i="5" s="1"/>
  <c r="A80" i="5" s="1"/>
  <c r="L2425" i="3"/>
  <c r="G2594" i="3"/>
  <c r="G2620" i="3"/>
  <c r="H589" i="2" s="1"/>
  <c r="L2322" i="3"/>
  <c r="G1713" i="3"/>
  <c r="H2620" i="3"/>
  <c r="I589" i="2" s="1"/>
  <c r="A2277" i="3"/>
  <c r="F585" i="2" s="1"/>
  <c r="F2620" i="3"/>
  <c r="G589" i="2" s="1"/>
  <c r="K2059" i="3"/>
  <c r="E40" i="12"/>
  <c r="G10" i="12"/>
  <c r="H10" i="8"/>
  <c r="A2399" i="3"/>
  <c r="E10" i="8"/>
  <c r="A10" i="8"/>
  <c r="G4" i="12"/>
  <c r="I10" i="8"/>
  <c r="A10" i="12"/>
  <c r="A4" i="12"/>
  <c r="A50" i="10"/>
  <c r="H23" i="2"/>
  <c r="H2195" i="3"/>
  <c r="I584" i="2" s="1"/>
  <c r="L1142" i="3"/>
  <c r="H205" i="2" s="1"/>
  <c r="F277" i="2"/>
  <c r="G314" i="2"/>
  <c r="F205" i="2"/>
  <c r="G1783" i="3"/>
  <c r="K1142" i="3"/>
  <c r="G205" i="2" s="1"/>
  <c r="H2451" i="3"/>
  <c r="I587" i="2" s="1"/>
  <c r="H217" i="2"/>
  <c r="L2687" i="3"/>
  <c r="A2594" i="3"/>
  <c r="A2361" i="3"/>
  <c r="F586" i="2" s="1"/>
  <c r="F2536" i="3"/>
  <c r="G588" i="2" s="1"/>
  <c r="A2156" i="3"/>
  <c r="L2568" i="3"/>
  <c r="H134" i="2"/>
  <c r="F310" i="2"/>
  <c r="A1602" i="3"/>
  <c r="F578" i="2" s="1"/>
  <c r="F496" i="2"/>
  <c r="G2182" i="3"/>
  <c r="G2438" i="3"/>
  <c r="F120" i="2"/>
  <c r="A2713" i="3"/>
  <c r="F590" i="2" s="1"/>
  <c r="F123" i="2"/>
  <c r="F216" i="2"/>
  <c r="K1809" i="3"/>
  <c r="K1137" i="3"/>
  <c r="I501" i="2"/>
  <c r="K1783" i="3"/>
  <c r="H501" i="2"/>
  <c r="H311" i="2"/>
  <c r="L2399" i="3"/>
  <c r="G220" i="2"/>
  <c r="H2182" i="3"/>
  <c r="G2607" i="3"/>
  <c r="J2225" i="3"/>
  <c r="F2361" i="3"/>
  <c r="G586" i="2" s="1"/>
  <c r="F125" i="2"/>
  <c r="H183" i="2"/>
  <c r="L1796" i="3"/>
  <c r="G2581" i="3"/>
  <c r="H2471" i="3"/>
  <c r="G2648" i="3"/>
  <c r="H150" i="2"/>
  <c r="I739" i="3"/>
  <c r="F1224" i="3"/>
  <c r="G2277" i="3"/>
  <c r="H585" i="2" s="1"/>
  <c r="A2687" i="3"/>
  <c r="A2661" i="3"/>
  <c r="H497" i="2"/>
  <c r="A2523" i="3"/>
  <c r="G119" i="2"/>
  <c r="G2713" i="3"/>
  <c r="H590" i="2" s="1"/>
  <c r="I2085" i="3"/>
  <c r="J2700" i="3"/>
  <c r="F220" i="2"/>
  <c r="G124" i="2"/>
  <c r="J1537" i="3"/>
  <c r="G1550" i="3"/>
  <c r="H2033" i="3"/>
  <c r="G312" i="2"/>
  <c r="G2523" i="3"/>
  <c r="J2648" i="3"/>
  <c r="H250" i="2"/>
  <c r="G216" i="2"/>
  <c r="G213" i="2"/>
  <c r="F2386" i="3"/>
  <c r="I2386" i="3"/>
  <c r="J596" i="3"/>
  <c r="H212" i="2"/>
  <c r="G1602" i="3"/>
  <c r="H578" i="2" s="1"/>
  <c r="F1354" i="3"/>
  <c r="I1354" i="3"/>
  <c r="I1589" i="3"/>
  <c r="G462" i="2" s="1"/>
  <c r="F1770" i="3"/>
  <c r="G2386" i="3"/>
  <c r="L2033" i="3"/>
  <c r="I2182" i="3"/>
  <c r="F2471" i="3"/>
  <c r="H797" i="3"/>
  <c r="F900" i="3"/>
  <c r="I2438" i="3"/>
  <c r="H1602" i="3"/>
  <c r="I578" i="2" s="1"/>
  <c r="F218" i="2"/>
  <c r="F118" i="2"/>
  <c r="G134" i="2"/>
  <c r="G1450" i="3"/>
  <c r="I1674" i="3"/>
  <c r="G1674" i="3"/>
  <c r="G1687" i="3"/>
  <c r="J1700" i="3"/>
  <c r="H1796" i="3"/>
  <c r="H1912" i="3"/>
  <c r="F2264" i="3"/>
  <c r="H2264" i="3"/>
  <c r="G2264" i="3"/>
  <c r="G2296" i="3"/>
  <c r="J2471" i="3"/>
  <c r="I2471" i="3"/>
  <c r="I596" i="3"/>
  <c r="I873" i="3"/>
  <c r="J873" i="3"/>
  <c r="A1476" i="3"/>
  <c r="J2085" i="3"/>
  <c r="I2348" i="3"/>
  <c r="A2438" i="3"/>
  <c r="L2594" i="3"/>
  <c r="G310" i="2"/>
  <c r="G122" i="2"/>
  <c r="H1380" i="3"/>
  <c r="I1450" i="3"/>
  <c r="J1450" i="3"/>
  <c r="J1550" i="3"/>
  <c r="H1589" i="3"/>
  <c r="I1700" i="3"/>
  <c r="I1770" i="3"/>
  <c r="F1826" i="3"/>
  <c r="G1826" i="3"/>
  <c r="F2607" i="3"/>
  <c r="I2581" i="3"/>
  <c r="I169" i="3"/>
  <c r="K1450" i="3"/>
  <c r="L1770" i="3"/>
  <c r="A2451" i="3"/>
  <c r="F587" i="2" s="1"/>
  <c r="A2348" i="3"/>
  <c r="L2471" i="3"/>
  <c r="K2386" i="3"/>
  <c r="F124" i="2"/>
  <c r="A2072" i="3"/>
  <c r="H1367" i="3"/>
  <c r="G2033" i="3"/>
  <c r="H2085" i="3"/>
  <c r="F2085" i="3"/>
  <c r="G2085" i="3"/>
  <c r="H2523" i="3"/>
  <c r="F2523" i="3"/>
  <c r="F2700" i="3"/>
  <c r="I861" i="3"/>
  <c r="J2386" i="3"/>
  <c r="F1537" i="3"/>
  <c r="K583" i="3"/>
  <c r="G583" i="3"/>
  <c r="K2033" i="3"/>
  <c r="L2296" i="3"/>
  <c r="A2182" i="3"/>
  <c r="F497" i="2"/>
  <c r="G1925" i="3"/>
  <c r="H581" i="2" s="1"/>
  <c r="G1839" i="3"/>
  <c r="H580" i="2" s="1"/>
  <c r="L1576" i="3"/>
  <c r="I502" i="2"/>
  <c r="H220" i="2"/>
  <c r="G121" i="2"/>
  <c r="I2296" i="3"/>
  <c r="J583" i="3"/>
  <c r="J739" i="3"/>
  <c r="I2000" i="3"/>
  <c r="A2000" i="3"/>
  <c r="J2264" i="3"/>
  <c r="A1974" i="3"/>
  <c r="G305" i="2"/>
  <c r="F116" i="2"/>
  <c r="F156" i="2"/>
  <c r="G1463" i="3"/>
  <c r="I1463" i="3"/>
  <c r="I1537" i="3"/>
  <c r="H2000" i="3"/>
  <c r="G2000" i="3"/>
  <c r="I2033" i="3"/>
  <c r="F2296" i="3"/>
  <c r="G2700" i="3"/>
  <c r="H2700" i="3"/>
  <c r="J116" i="3"/>
  <c r="L194" i="3"/>
  <c r="H708" i="3"/>
  <c r="K2648" i="3"/>
  <c r="L2661" i="3"/>
  <c r="G2536" i="3"/>
  <c r="H588" i="2" s="1"/>
  <c r="K2156" i="3"/>
  <c r="L1354" i="3"/>
  <c r="H1354" i="3"/>
  <c r="I1367" i="3"/>
  <c r="G1380" i="3"/>
  <c r="I1687" i="3"/>
  <c r="J1770" i="3"/>
  <c r="I1987" i="3"/>
  <c r="F2182" i="3"/>
  <c r="J2581" i="3"/>
  <c r="F2648" i="3"/>
  <c r="I2648" i="3"/>
  <c r="F596" i="3"/>
  <c r="F2451" i="3"/>
  <c r="G587" i="2" s="1"/>
  <c r="H1726" i="3"/>
  <c r="H398" i="2"/>
  <c r="J1826" i="3"/>
  <c r="F349" i="2"/>
  <c r="A1899" i="3"/>
  <c r="F399" i="2"/>
  <c r="A1912" i="3"/>
  <c r="G399" i="2"/>
  <c r="I1912" i="3"/>
  <c r="L2251" i="3"/>
  <c r="H309" i="2"/>
  <c r="A2309" i="3"/>
  <c r="F122" i="2"/>
  <c r="F378" i="2"/>
  <c r="F359" i="2" s="1"/>
  <c r="A2510" i="3"/>
  <c r="G406" i="2"/>
  <c r="I2523" i="3"/>
  <c r="H26" i="2"/>
  <c r="K2568" i="3"/>
  <c r="G125" i="2"/>
  <c r="H320" i="2"/>
  <c r="L900" i="3"/>
  <c r="G342" i="2"/>
  <c r="K900" i="3"/>
  <c r="H329" i="2"/>
  <c r="L2072" i="3"/>
  <c r="J797" i="3"/>
  <c r="H363" i="2"/>
  <c r="L739" i="3"/>
  <c r="H216" i="2"/>
  <c r="G501" i="2"/>
  <c r="F253" i="2"/>
  <c r="A1700" i="3"/>
  <c r="H209" i="2"/>
  <c r="L1700" i="3"/>
  <c r="G1987" i="3"/>
  <c r="H422" i="2"/>
  <c r="J2000" i="3"/>
  <c r="H538" i="2"/>
  <c r="H525" i="2" s="1"/>
  <c r="G2013" i="3"/>
  <c r="H582" i="2" s="1"/>
  <c r="J2033" i="3"/>
  <c r="F2033" i="3"/>
  <c r="J2296" i="3"/>
  <c r="F474" i="2"/>
  <c r="A2700" i="3"/>
  <c r="H389" i="2"/>
  <c r="H110" i="2"/>
  <c r="L873" i="3"/>
  <c r="F467" i="2"/>
  <c r="A2085" i="3"/>
  <c r="F447" i="2"/>
  <c r="A2264" i="3"/>
  <c r="H166" i="2"/>
  <c r="L2309" i="3"/>
  <c r="H426" i="2"/>
  <c r="J2348" i="3"/>
  <c r="H2361" i="3"/>
  <c r="I586" i="2" s="1"/>
  <c r="I498" i="2"/>
  <c r="K2425" i="3"/>
  <c r="G311" i="2"/>
  <c r="H405" i="2"/>
  <c r="J2438" i="3"/>
  <c r="F69" i="2"/>
  <c r="A2471" i="3"/>
  <c r="F224" i="2"/>
  <c r="A583" i="3"/>
  <c r="F2098" i="3"/>
  <c r="G583" i="2" s="1"/>
  <c r="G322" i="2"/>
  <c r="K1380" i="3"/>
  <c r="F135" i="2"/>
  <c r="A1463" i="3"/>
  <c r="H113" i="2"/>
  <c r="L1463" i="3"/>
  <c r="H1463" i="3"/>
  <c r="F60" i="2"/>
  <c r="A1674" i="3"/>
  <c r="F159" i="2"/>
  <c r="A1687" i="3"/>
  <c r="H137" i="2"/>
  <c r="L1687" i="3"/>
  <c r="G159" i="2"/>
  <c r="K1687" i="3"/>
  <c r="A1809" i="3"/>
  <c r="F304" i="2"/>
  <c r="K1873" i="3"/>
  <c r="G117" i="2"/>
  <c r="F328" i="2"/>
  <c r="A1987" i="3"/>
  <c r="G2156" i="3"/>
  <c r="H402" i="2"/>
  <c r="J2182" i="3"/>
  <c r="G23" i="2"/>
  <c r="K2296" i="3"/>
  <c r="H263" i="2"/>
  <c r="L2581" i="3"/>
  <c r="F71" i="2"/>
  <c r="A2648" i="3"/>
  <c r="H93" i="2"/>
  <c r="H192" i="2"/>
  <c r="L2648" i="3"/>
  <c r="H1948" i="3"/>
  <c r="G454" i="3"/>
  <c r="I1166" i="3"/>
  <c r="I1713" i="3"/>
  <c r="F2581" i="3"/>
  <c r="H2581" i="3"/>
  <c r="H2648" i="3"/>
  <c r="G438" i="3"/>
  <c r="F1809" i="3"/>
  <c r="G2484" i="3"/>
  <c r="H2607" i="3"/>
  <c r="F1948" i="3"/>
  <c r="G1948" i="3"/>
  <c r="G411" i="3"/>
  <c r="H501" i="3"/>
  <c r="I1137" i="3"/>
  <c r="J1380" i="3"/>
  <c r="H1809" i="3"/>
  <c r="L1809" i="3"/>
  <c r="I1899" i="3"/>
  <c r="I2046" i="3"/>
  <c r="A2620" i="3"/>
  <c r="F589" i="2" s="1"/>
  <c r="G424" i="3"/>
  <c r="K169" i="3"/>
  <c r="F228" i="2"/>
  <c r="F134" i="2"/>
  <c r="H165" i="2"/>
  <c r="L2225" i="3"/>
  <c r="I563" i="2"/>
  <c r="I547" i="2" s="1"/>
  <c r="H2277" i="3"/>
  <c r="I585" i="2" s="1"/>
  <c r="G145" i="2"/>
  <c r="K2399" i="3"/>
  <c r="G170" i="2"/>
  <c r="K2661" i="3"/>
  <c r="F2713" i="3"/>
  <c r="G590" i="2" s="1"/>
  <c r="G502" i="2"/>
  <c r="I194" i="3"/>
  <c r="H556" i="3"/>
  <c r="I1726" i="3"/>
  <c r="A2033" i="3"/>
  <c r="K2594" i="3"/>
  <c r="H2536" i="3"/>
  <c r="I588" i="2" s="1"/>
  <c r="H161" i="2"/>
  <c r="L1873" i="3"/>
  <c r="L1886" i="3"/>
  <c r="H211" i="2"/>
  <c r="G515" i="2"/>
  <c r="G503" i="2" s="1"/>
  <c r="F1925" i="3"/>
  <c r="G581" i="2" s="1"/>
  <c r="F559" i="2"/>
  <c r="F547" i="2" s="1"/>
  <c r="A1925" i="3"/>
  <c r="F581" i="2" s="1"/>
  <c r="G278" i="2"/>
  <c r="K1974" i="3"/>
  <c r="I538" i="2"/>
  <c r="I525" i="2" s="1"/>
  <c r="H2013" i="3"/>
  <c r="I582" i="2" s="1"/>
  <c r="H186" i="2"/>
  <c r="L2143" i="3"/>
  <c r="L2156" i="3"/>
  <c r="H214" i="2"/>
  <c r="G2195" i="3"/>
  <c r="H584" i="2" s="1"/>
  <c r="H496" i="2"/>
  <c r="G562" i="2"/>
  <c r="G547" i="2" s="1"/>
  <c r="F2195" i="3"/>
  <c r="G584" i="2" s="1"/>
  <c r="F281" i="2"/>
  <c r="A2238" i="3"/>
  <c r="G2451" i="3"/>
  <c r="H587" i="2" s="1"/>
  <c r="H499" i="2"/>
  <c r="H406" i="2"/>
  <c r="J2523" i="3"/>
  <c r="F194" i="3"/>
  <c r="G615" i="3"/>
  <c r="G861" i="3"/>
  <c r="G1739" i="3"/>
  <c r="H579" i="2" s="1"/>
  <c r="A1770" i="3"/>
  <c r="A2225" i="3"/>
  <c r="L2335" i="3"/>
  <c r="A1873" i="3"/>
  <c r="F117" i="2"/>
  <c r="F2013" i="3"/>
  <c r="G582" i="2" s="1"/>
  <c r="G494" i="2"/>
  <c r="H2098" i="3"/>
  <c r="I583" i="2" s="1"/>
  <c r="I495" i="2"/>
  <c r="F261" i="2"/>
  <c r="A2412" i="3"/>
  <c r="H334" i="2"/>
  <c r="L2510" i="3"/>
  <c r="I411" i="3"/>
  <c r="F556" i="3"/>
  <c r="H726" i="3"/>
  <c r="H739" i="3"/>
  <c r="K1463" i="3"/>
  <c r="H1839" i="3"/>
  <c r="I580" i="2" s="1"/>
  <c r="A1726" i="3"/>
  <c r="I2700" i="3"/>
  <c r="L2497" i="3"/>
  <c r="F1839" i="3"/>
  <c r="G580" i="2" s="1"/>
  <c r="F514" i="2"/>
  <c r="A1839" i="3"/>
  <c r="F580" i="2" s="1"/>
  <c r="F185" i="2"/>
  <c r="F171" i="2" s="1"/>
  <c r="A2046" i="3"/>
  <c r="A2059" i="3"/>
  <c r="F213" i="2"/>
  <c r="H257" i="2"/>
  <c r="L2059" i="3"/>
  <c r="G65" i="2"/>
  <c r="K2130" i="3"/>
  <c r="K2238" i="3"/>
  <c r="G215" i="2"/>
  <c r="G240" i="2"/>
  <c r="K2497" i="3"/>
  <c r="F1137" i="3"/>
  <c r="I1340" i="3"/>
  <c r="K1354" i="3"/>
  <c r="G1354" i="3"/>
  <c r="J1354" i="3"/>
  <c r="A1354" i="3"/>
  <c r="G2046" i="3"/>
  <c r="A2098" i="3"/>
  <c r="F583" i="2" s="1"/>
  <c r="H2238" i="3"/>
  <c r="G2335" i="3"/>
  <c r="G2348" i="3"/>
  <c r="H2348" i="3"/>
  <c r="F2348" i="3"/>
  <c r="I2661" i="3"/>
  <c r="F1589" i="3"/>
  <c r="J1687" i="3"/>
  <c r="G1700" i="3"/>
  <c r="H1700" i="3"/>
  <c r="G1796" i="3"/>
  <c r="I1796" i="3"/>
  <c r="F1886" i="3"/>
  <c r="J1886" i="3"/>
  <c r="F1987" i="3"/>
  <c r="J1987" i="3"/>
  <c r="G2059" i="3"/>
  <c r="G2425" i="3"/>
  <c r="F2497" i="3"/>
  <c r="J2497" i="3"/>
  <c r="I1380" i="3"/>
  <c r="H1450" i="3"/>
  <c r="F1550" i="3"/>
  <c r="F2143" i="3"/>
  <c r="J2143" i="3"/>
  <c r="I2484" i="3"/>
  <c r="L169" i="3"/>
  <c r="A169" i="3"/>
  <c r="I923" i="3"/>
  <c r="F169" i="3"/>
  <c r="G194" i="3"/>
  <c r="F438" i="3"/>
  <c r="G556" i="3"/>
  <c r="I886" i="3"/>
  <c r="H886" i="3"/>
  <c r="G900" i="3"/>
  <c r="H206" i="2"/>
  <c r="L1367" i="3"/>
  <c r="G156" i="2"/>
  <c r="G250" i="2"/>
  <c r="F522" i="2"/>
  <c r="A2536" i="3"/>
  <c r="F588" i="2" s="1"/>
  <c r="H407" i="2"/>
  <c r="J2607" i="3"/>
  <c r="F451" i="2"/>
  <c r="A2607" i="3"/>
  <c r="G451" i="2"/>
  <c r="I2607" i="3"/>
  <c r="G219" i="2"/>
  <c r="K2581" i="3"/>
  <c r="F68" i="2"/>
  <c r="A2386" i="3"/>
  <c r="G169" i="3"/>
  <c r="A438" i="3"/>
  <c r="F797" i="3"/>
  <c r="L1380" i="3"/>
  <c r="F14" i="2"/>
  <c r="A1450" i="3"/>
  <c r="G164" i="2"/>
  <c r="K2143" i="3"/>
  <c r="F353" i="2"/>
  <c r="A2251" i="3"/>
  <c r="G541" i="2"/>
  <c r="G525" i="2" s="1"/>
  <c r="F2277" i="3"/>
  <c r="G585" i="2" s="1"/>
  <c r="G2361" i="3"/>
  <c r="H586" i="2" s="1"/>
  <c r="H498" i="2"/>
  <c r="F116" i="3"/>
  <c r="F1340" i="3"/>
  <c r="K454" i="3"/>
  <c r="J615" i="3"/>
  <c r="H194" i="3"/>
  <c r="H438" i="3"/>
  <c r="I454" i="3"/>
  <c r="G726" i="3"/>
  <c r="G797" i="3"/>
  <c r="K1563" i="3"/>
  <c r="H133" i="2"/>
  <c r="L1137" i="3"/>
  <c r="J1463" i="3"/>
  <c r="G60" i="2"/>
  <c r="K1674" i="3"/>
  <c r="A1713" i="3"/>
  <c r="F303" i="2"/>
  <c r="G210" i="2"/>
  <c r="K1796" i="3"/>
  <c r="H399" i="2"/>
  <c r="J1912" i="3"/>
  <c r="I515" i="2"/>
  <c r="I503" i="2" s="1"/>
  <c r="H1925" i="3"/>
  <c r="I581" i="2" s="1"/>
  <c r="G306" i="2"/>
  <c r="K1987" i="3"/>
  <c r="L1948" i="3"/>
  <c r="F300" i="2"/>
  <c r="A1380" i="3"/>
  <c r="F511" i="2"/>
  <c r="A1515" i="3"/>
  <c r="F577" i="2" s="1"/>
  <c r="L1450" i="3"/>
  <c r="K1713" i="3"/>
  <c r="H304" i="2"/>
  <c r="F1463" i="3"/>
  <c r="I1563" i="3"/>
  <c r="I2072" i="3"/>
  <c r="I583" i="3"/>
  <c r="H873" i="3"/>
  <c r="H900" i="3"/>
  <c r="G923" i="3"/>
  <c r="H923" i="3"/>
  <c r="A1537" i="3"/>
  <c r="A1589" i="3"/>
  <c r="F462" i="2" s="1"/>
  <c r="A2013" i="3"/>
  <c r="F582" i="2" s="1"/>
  <c r="K1961" i="3"/>
  <c r="A1563" i="3"/>
  <c r="G1137" i="3"/>
  <c r="F1188" i="3"/>
  <c r="F1450" i="3"/>
  <c r="H1537" i="3"/>
  <c r="J1563" i="3"/>
  <c r="H1563" i="3"/>
  <c r="F1367" i="3"/>
  <c r="G1367" i="3"/>
  <c r="J1367" i="3"/>
  <c r="F1380" i="3"/>
  <c r="F1414" i="3"/>
  <c r="G1537" i="3"/>
  <c r="G1576" i="3"/>
  <c r="H1687" i="3"/>
  <c r="G1726" i="3"/>
  <c r="H1770" i="3"/>
  <c r="I1961" i="3"/>
  <c r="F2169" i="3"/>
  <c r="J2169" i="3"/>
  <c r="I2335" i="3"/>
  <c r="G2661" i="3"/>
  <c r="J1713" i="3"/>
  <c r="G1770" i="3"/>
  <c r="H1783" i="3"/>
  <c r="H2130" i="3"/>
  <c r="I2412" i="3"/>
  <c r="F2438" i="3"/>
  <c r="L1674" i="3"/>
  <c r="H1674" i="3"/>
  <c r="H2386" i="3"/>
  <c r="G1589" i="3"/>
  <c r="F1726" i="3"/>
  <c r="H1873" i="3"/>
  <c r="G1974" i="3"/>
  <c r="J2046" i="3"/>
  <c r="F2072" i="3"/>
  <c r="H2072" i="3"/>
  <c r="A2169" i="3"/>
  <c r="H2251" i="3"/>
  <c r="J2309" i="3"/>
  <c r="H2438" i="3"/>
  <c r="F2510" i="3"/>
  <c r="J2510" i="3"/>
  <c r="G2568" i="3"/>
  <c r="I424" i="3"/>
  <c r="F1166" i="3"/>
  <c r="G1166" i="3"/>
  <c r="I556" i="3"/>
  <c r="G261" i="3"/>
  <c r="A615" i="3"/>
  <c r="L583" i="3"/>
  <c r="J923" i="3"/>
  <c r="H583" i="3"/>
  <c r="I1188" i="3"/>
  <c r="A116" i="3"/>
  <c r="F501" i="3"/>
  <c r="I261" i="3"/>
  <c r="L116" i="3"/>
  <c r="J169" i="3"/>
  <c r="A194" i="3"/>
  <c r="K726" i="3"/>
  <c r="F261" i="3"/>
  <c r="I438" i="3"/>
  <c r="J438" i="3"/>
  <c r="F454" i="3"/>
  <c r="J454" i="3"/>
  <c r="H454" i="3"/>
  <c r="A1137" i="3"/>
  <c r="F111" i="2"/>
  <c r="H116" i="3"/>
  <c r="I116" i="3"/>
  <c r="H169" i="3"/>
  <c r="A556" i="3"/>
  <c r="F583" i="3"/>
  <c r="H596" i="3"/>
  <c r="H411" i="3"/>
  <c r="G501" i="3"/>
  <c r="G116" i="3"/>
  <c r="H261" i="3"/>
  <c r="F1674" i="3"/>
  <c r="A797" i="3"/>
  <c r="F411" i="3"/>
  <c r="F389" i="2"/>
  <c r="K708" i="3"/>
  <c r="L596" i="3"/>
  <c r="F150" i="2"/>
  <c r="J556" i="3"/>
  <c r="F615" i="3"/>
  <c r="L1188" i="3"/>
  <c r="H1137" i="3"/>
  <c r="F923" i="3"/>
  <c r="G1188" i="3"/>
  <c r="G1224" i="3"/>
  <c r="G1340" i="3"/>
  <c r="G1414" i="3"/>
  <c r="H2296" i="3"/>
  <c r="I2425" i="3"/>
  <c r="G2471" i="3"/>
  <c r="J2594" i="3"/>
  <c r="J424" i="3"/>
  <c r="F424" i="3"/>
  <c r="J861" i="3"/>
  <c r="H615" i="3"/>
  <c r="I708" i="3"/>
  <c r="G708" i="3"/>
  <c r="F708" i="3"/>
  <c r="J708" i="3"/>
  <c r="I726" i="3"/>
  <c r="J726" i="3"/>
  <c r="F726" i="3"/>
  <c r="G739" i="3"/>
  <c r="F739" i="3"/>
  <c r="H861" i="3"/>
  <c r="F861" i="3"/>
  <c r="G873" i="3"/>
  <c r="F873" i="3"/>
  <c r="G886" i="3"/>
  <c r="F886" i="3"/>
  <c r="J886" i="3"/>
  <c r="I900" i="3"/>
  <c r="J900" i="3"/>
  <c r="J1137" i="3"/>
  <c r="J1166" i="3"/>
  <c r="H1166" i="3"/>
  <c r="J1188" i="3"/>
  <c r="G1563" i="3"/>
  <c r="H1576" i="3"/>
  <c r="J1674" i="3"/>
  <c r="F1687" i="3"/>
  <c r="F1700" i="3"/>
  <c r="I1783" i="3"/>
  <c r="J1783" i="3"/>
  <c r="G2072" i="3"/>
  <c r="I2156" i="3"/>
  <c r="G2225" i="3"/>
  <c r="H1414" i="3"/>
  <c r="I1550" i="3"/>
  <c r="H1550" i="3"/>
  <c r="F1713" i="3"/>
  <c r="H1713" i="3"/>
  <c r="I1809" i="3"/>
  <c r="J1809" i="3"/>
  <c r="J1796" i="3"/>
  <c r="F1796" i="3"/>
  <c r="H1826" i="3"/>
  <c r="G1886" i="3"/>
  <c r="G1899" i="3"/>
  <c r="G1912" i="3"/>
  <c r="F1912" i="3"/>
  <c r="H2059" i="3"/>
  <c r="G2130" i="3"/>
  <c r="J2156" i="3"/>
  <c r="F2156" i="3"/>
  <c r="F2238" i="3"/>
  <c r="I2309" i="3"/>
  <c r="F2399" i="3"/>
  <c r="J2399" i="3"/>
  <c r="F2412" i="3"/>
  <c r="J2412" i="3"/>
  <c r="I2674" i="3"/>
  <c r="F2687" i="3"/>
  <c r="H1224" i="3"/>
  <c r="F1563" i="3"/>
  <c r="J1873" i="3"/>
  <c r="H1886" i="3"/>
  <c r="H1899" i="3"/>
  <c r="F2046" i="3"/>
  <c r="H2046" i="3"/>
  <c r="K2169" i="3"/>
  <c r="I2225" i="3"/>
  <c r="G2238" i="3"/>
  <c r="J2238" i="3"/>
  <c r="F2251" i="3"/>
  <c r="J2251" i="3"/>
  <c r="H2309" i="3"/>
  <c r="H2335" i="3"/>
  <c r="I2594" i="3"/>
  <c r="F2661" i="3"/>
  <c r="J1948" i="3"/>
  <c r="I1948" i="3"/>
  <c r="G1961" i="3"/>
  <c r="F1974" i="3"/>
  <c r="J1974" i="3"/>
  <c r="H1987" i="3"/>
  <c r="F2000" i="3"/>
  <c r="I2059" i="3"/>
  <c r="J2130" i="3"/>
  <c r="H2143" i="3"/>
  <c r="G2143" i="3"/>
  <c r="H2156" i="3"/>
  <c r="I2169" i="3"/>
  <c r="I2399" i="3"/>
  <c r="G2412" i="3"/>
  <c r="J2484" i="3"/>
  <c r="G2497" i="3"/>
  <c r="H2510" i="3"/>
  <c r="I2568" i="3"/>
  <c r="F2674" i="3"/>
  <c r="J2674" i="3"/>
  <c r="G2674" i="3"/>
  <c r="H424" i="3"/>
  <c r="I2143" i="3"/>
  <c r="G2169" i="3"/>
  <c r="I2238" i="3"/>
  <c r="I2251" i="3"/>
  <c r="H2322" i="3"/>
  <c r="G2399" i="3"/>
  <c r="H2425" i="3"/>
  <c r="I2510" i="3"/>
  <c r="F2568" i="3"/>
  <c r="J2568" i="3"/>
  <c r="H2594" i="3"/>
  <c r="J2661" i="3"/>
  <c r="I2687" i="3"/>
  <c r="H2687" i="3"/>
  <c r="H1340" i="3"/>
  <c r="F320" i="2"/>
  <c r="A900" i="3"/>
  <c r="H415" i="2"/>
  <c r="J1224" i="3"/>
  <c r="H463" i="2"/>
  <c r="J1726" i="3"/>
  <c r="G39" i="2"/>
  <c r="K1770" i="3"/>
  <c r="G353" i="2"/>
  <c r="K2251" i="3"/>
  <c r="G261" i="2"/>
  <c r="K2412" i="3"/>
  <c r="F333" i="2"/>
  <c r="A2425" i="3"/>
  <c r="G47" i="2"/>
  <c r="K2471" i="3"/>
  <c r="L2484" i="3"/>
  <c r="H124" i="2"/>
  <c r="H68" i="2"/>
  <c r="L2386" i="3"/>
  <c r="F225" i="2"/>
  <c r="A726" i="3"/>
  <c r="H37" i="2"/>
  <c r="L1537" i="3"/>
  <c r="H495" i="2"/>
  <c r="G2098" i="3"/>
  <c r="H583" i="2" s="1"/>
  <c r="L2130" i="3"/>
  <c r="H21" i="2"/>
  <c r="K116" i="3"/>
  <c r="A1739" i="3"/>
  <c r="F579" i="2" s="1"/>
  <c r="G394" i="2"/>
  <c r="I1414" i="3"/>
  <c r="H136" i="2"/>
  <c r="L1550" i="3"/>
  <c r="L1563" i="3"/>
  <c r="H208" i="2"/>
  <c r="I1576" i="3"/>
  <c r="G434" i="2"/>
  <c r="I615" i="3"/>
  <c r="F414" i="2"/>
  <c r="A923" i="3"/>
  <c r="G490" i="2"/>
  <c r="F1602" i="3"/>
  <c r="G578" i="2" s="1"/>
  <c r="I491" i="2"/>
  <c r="H1739" i="3"/>
  <c r="I579" i="2" s="1"/>
  <c r="A873" i="3"/>
  <c r="K132" i="3"/>
  <c r="G150" i="2"/>
  <c r="G226" i="2"/>
  <c r="K886" i="3"/>
  <c r="F1739" i="3"/>
  <c r="G579" i="2" s="1"/>
  <c r="I2264" i="3"/>
  <c r="L2238" i="3"/>
  <c r="H266" i="2"/>
  <c r="L708" i="3"/>
  <c r="K873" i="3"/>
  <c r="J194" i="3"/>
  <c r="J411" i="3"/>
  <c r="H245" i="2"/>
  <c r="L438" i="3"/>
  <c r="G596" i="3"/>
  <c r="G32" i="2"/>
  <c r="H270" i="2"/>
  <c r="L886" i="3"/>
  <c r="L1340" i="3"/>
  <c r="G249" i="2"/>
  <c r="H1188" i="3"/>
  <c r="G343" i="2"/>
  <c r="K1188" i="3"/>
  <c r="F114" i="2"/>
  <c r="A1550" i="3"/>
  <c r="G209" i="2"/>
  <c r="K1700" i="3"/>
  <c r="H303" i="2"/>
  <c r="L1713" i="3"/>
  <c r="F232" i="2"/>
  <c r="A1796" i="3"/>
  <c r="F420" i="2"/>
  <c r="A1826" i="3"/>
  <c r="G420" i="2"/>
  <c r="I1826" i="3"/>
  <c r="H62" i="2"/>
  <c r="F255" i="2"/>
  <c r="A1886" i="3"/>
  <c r="K1886" i="3"/>
  <c r="G277" i="2"/>
  <c r="G183" i="2"/>
  <c r="H349" i="2"/>
  <c r="H337" i="2" s="1"/>
  <c r="L1899" i="3"/>
  <c r="G19" i="2"/>
  <c r="K1948" i="3"/>
  <c r="F85" i="2"/>
  <c r="A1948" i="3"/>
  <c r="H162" i="2"/>
  <c r="L1961" i="3"/>
  <c r="H372" i="2"/>
  <c r="L1987" i="3"/>
  <c r="H141" i="2"/>
  <c r="L2046" i="3"/>
  <c r="F131" i="2"/>
  <c r="A708" i="3"/>
  <c r="F319" i="2"/>
  <c r="A739" i="3"/>
  <c r="G459" i="2"/>
  <c r="I1224" i="3"/>
  <c r="G180" i="2"/>
  <c r="K1550" i="3"/>
  <c r="A1576" i="3"/>
  <c r="F302" i="2"/>
  <c r="G351" i="2"/>
  <c r="K2072" i="3"/>
  <c r="J261" i="3"/>
  <c r="A261" i="3"/>
  <c r="L454" i="3"/>
  <c r="G316" i="2"/>
  <c r="K194" i="3"/>
  <c r="H75" i="2"/>
  <c r="L556" i="3"/>
  <c r="H225" i="2"/>
  <c r="H221" i="2" s="1"/>
  <c r="A411" i="3"/>
  <c r="F48" i="2"/>
  <c r="K739" i="3"/>
  <c r="I797" i="3"/>
  <c r="A886" i="3"/>
  <c r="G201" i="2"/>
  <c r="K438" i="3"/>
  <c r="G9" i="2"/>
  <c r="K556" i="3"/>
  <c r="F108" i="2"/>
  <c r="A569" i="3"/>
  <c r="G296" i="2"/>
  <c r="K596" i="3"/>
  <c r="J1414" i="3"/>
  <c r="J1589" i="3"/>
  <c r="H462" i="2" s="1"/>
  <c r="K1576" i="3"/>
  <c r="A1489" i="3"/>
  <c r="G79" i="2"/>
  <c r="K1340" i="3"/>
  <c r="F112" i="2"/>
  <c r="A1367" i="3"/>
  <c r="K1367" i="3"/>
  <c r="G206" i="2"/>
  <c r="G112" i="2"/>
  <c r="F417" i="2"/>
  <c r="A1502" i="3"/>
  <c r="G15" i="2"/>
  <c r="K1537" i="3"/>
  <c r="H182" i="2"/>
  <c r="L1783" i="3"/>
  <c r="F1576" i="3"/>
  <c r="L411" i="3"/>
  <c r="H1974" i="3"/>
  <c r="J1340" i="3"/>
  <c r="F1899" i="3"/>
  <c r="J1899" i="3"/>
  <c r="F1961" i="3"/>
  <c r="J1961" i="3"/>
  <c r="I1974" i="3"/>
  <c r="I2130" i="3"/>
  <c r="H2225" i="3"/>
  <c r="G2251" i="3"/>
  <c r="F2425" i="3"/>
  <c r="J2425" i="3"/>
  <c r="A2130" i="3"/>
  <c r="F2225" i="3"/>
  <c r="F2130" i="3"/>
  <c r="F2309" i="3"/>
  <c r="I2322" i="3"/>
  <c r="F2335" i="3"/>
  <c r="H2412" i="3"/>
  <c r="H2497" i="3"/>
  <c r="F2594" i="3"/>
  <c r="H129" i="2"/>
  <c r="L424" i="3"/>
  <c r="I2497" i="3"/>
  <c r="G173" i="2"/>
  <c r="K424" i="3"/>
  <c r="G359" i="2"/>
  <c r="A1340" i="3"/>
  <c r="H431" i="2"/>
  <c r="H547" i="2"/>
  <c r="H503" i="2"/>
  <c r="F525" i="2"/>
  <c r="A12" i="5"/>
  <c r="A13" i="5" s="1"/>
  <c r="A14" i="5" s="1"/>
  <c r="A15" i="5" s="1"/>
  <c r="A16" i="5" s="1"/>
  <c r="A17" i="5" s="1"/>
  <c r="A19" i="5" s="1"/>
  <c r="H74" i="2"/>
  <c r="K411" i="3"/>
  <c r="F65" i="2"/>
  <c r="G40" i="12" l="1"/>
  <c r="L861" i="3"/>
  <c r="G18" i="2"/>
  <c r="G6" i="2" s="1"/>
  <c r="L1860" i="3"/>
  <c r="J501" i="3"/>
  <c r="H28" i="2"/>
  <c r="K861" i="3"/>
  <c r="F33" i="2"/>
  <c r="F28" i="2" s="1"/>
  <c r="G409" i="2"/>
  <c r="I501" i="3"/>
  <c r="J81" i="5"/>
  <c r="A46" i="5"/>
  <c r="A68" i="5" s="1"/>
  <c r="A21" i="5"/>
  <c r="A65" i="5" s="1"/>
  <c r="A24" i="5" s="1"/>
  <c r="A26" i="5" s="1"/>
  <c r="A28" i="5" s="1"/>
  <c r="A24" i="12"/>
  <c r="A40" i="12" s="1"/>
  <c r="L1166" i="3"/>
  <c r="A1166" i="3"/>
  <c r="F97" i="2"/>
  <c r="F265" i="2"/>
  <c r="H359" i="2"/>
  <c r="G265" i="2"/>
  <c r="G453" i="2"/>
  <c r="K1166" i="3"/>
  <c r="G315" i="2"/>
  <c r="H453" i="2"/>
  <c r="F481" i="2"/>
  <c r="G127" i="2"/>
  <c r="F453" i="2"/>
  <c r="H6" i="2"/>
  <c r="F127" i="2"/>
  <c r="G243" i="2"/>
  <c r="F199" i="2"/>
  <c r="F431" i="2"/>
  <c r="H387" i="2"/>
  <c r="F149" i="2"/>
  <c r="H293" i="2"/>
  <c r="F315" i="2"/>
  <c r="G221" i="2"/>
  <c r="G387" i="2"/>
  <c r="F337" i="2"/>
  <c r="G105" i="2"/>
  <c r="G293" i="2"/>
  <c r="H243" i="2"/>
  <c r="G149" i="2"/>
  <c r="G481" i="2"/>
  <c r="G431" i="2"/>
  <c r="H105" i="2"/>
  <c r="F503" i="2"/>
  <c r="I481" i="2"/>
  <c r="H315" i="2"/>
  <c r="H409" i="2"/>
  <c r="F387" i="2"/>
  <c r="F243" i="2"/>
  <c r="H481" i="2"/>
  <c r="F569" i="2"/>
  <c r="H149" i="2"/>
  <c r="F221" i="2"/>
  <c r="F293" i="2"/>
  <c r="G337" i="2"/>
  <c r="H569" i="2"/>
  <c r="I569" i="2"/>
  <c r="H199" i="2"/>
  <c r="G199" i="2"/>
  <c r="G28" i="2"/>
  <c r="G569" i="2"/>
  <c r="F105" i="2"/>
  <c r="H127" i="2"/>
  <c r="H265" i="2"/>
  <c r="A7" i="5" l="1"/>
  <c r="A35" i="5"/>
  <c r="F95" i="2" s="1"/>
  <c r="G591" i="2"/>
  <c r="F591" i="2"/>
  <c r="E720" i="2" s="1"/>
  <c r="G475" i="2"/>
  <c r="G287" i="2"/>
  <c r="F287" i="2"/>
  <c r="H381" i="2"/>
  <c r="H475" i="2"/>
  <c r="F193" i="2"/>
  <c r="F381" i="2"/>
  <c r="G193" i="2"/>
  <c r="G381" i="2"/>
  <c r="I591" i="2"/>
  <c r="H591" i="2"/>
  <c r="H193" i="2"/>
  <c r="H287" i="2"/>
  <c r="F76" i="2"/>
  <c r="F695" i="3"/>
  <c r="J695" i="3"/>
  <c r="H695" i="3"/>
  <c r="G695" i="3"/>
  <c r="K695" i="3"/>
  <c r="G76" i="2"/>
  <c r="L695" i="3"/>
  <c r="H76" i="2"/>
  <c r="I695" i="3"/>
  <c r="A1116" i="3"/>
  <c r="F78" i="2"/>
  <c r="F1116" i="3"/>
  <c r="I1116" i="3"/>
  <c r="H1116" i="3"/>
  <c r="K1116" i="3"/>
  <c r="J1116" i="3"/>
  <c r="G1116" i="3"/>
  <c r="L1116" i="3"/>
  <c r="G78" i="2"/>
  <c r="H78" i="2"/>
  <c r="G72" i="2" l="1"/>
  <c r="F72" i="2"/>
  <c r="A81" i="5"/>
  <c r="H72" i="2"/>
  <c r="A2555" i="3"/>
  <c r="F70" i="2"/>
  <c r="F2555" i="3"/>
  <c r="G2555" i="3"/>
  <c r="I2555" i="3"/>
  <c r="H2555" i="3"/>
  <c r="L2555" i="3"/>
  <c r="K2555" i="3"/>
  <c r="J2555" i="3"/>
  <c r="H70" i="2"/>
  <c r="H50" i="2" s="1"/>
  <c r="G70" i="2"/>
  <c r="G50" i="2" s="1"/>
  <c r="G94" i="2" l="1"/>
  <c r="G99" i="2" s="1"/>
  <c r="H94" i="2"/>
  <c r="H99" i="2" s="1"/>
  <c r="F62" i="2"/>
  <c r="F50" i="2" s="1"/>
  <c r="F18" i="2"/>
  <c r="F6" i="2" s="1"/>
  <c r="F94" i="2" l="1"/>
  <c r="F99" i="2" s="1"/>
  <c r="E718" i="2" s="1"/>
  <c r="A1860" i="3"/>
  <c r="A501" i="3"/>
  <c r="F411" i="2"/>
  <c r="F409" i="2" s="1"/>
  <c r="F475" i="2" s="1"/>
  <c r="E719" i="2" s="1"/>
  <c r="E723" i="2" l="1"/>
  <c r="H567" i="3" l="1"/>
  <c r="H569" i="3"/>
  <c r="G174" i="2"/>
  <c r="K567" i="3"/>
  <c r="K569" i="3"/>
  <c r="F569" i="3"/>
  <c r="F567" i="3"/>
  <c r="J569" i="3"/>
  <c r="J567" i="3"/>
  <c r="G569" i="3"/>
  <c r="G567" i="3"/>
  <c r="A918" i="3"/>
  <c r="H174" i="2"/>
  <c r="L567" i="3"/>
  <c r="L569" i="3"/>
  <c r="I569" i="3"/>
  <c r="I567" i="3"/>
</calcChain>
</file>

<file path=xl/sharedStrings.xml><?xml version="1.0" encoding="utf-8"?>
<sst xmlns="http://schemas.openxmlformats.org/spreadsheetml/2006/main" count="8393" uniqueCount="3615">
  <si>
    <t>Sumarni podaci</t>
  </si>
  <si>
    <t>Hotel</t>
  </si>
  <si>
    <t>Aparthotel</t>
  </si>
  <si>
    <t>Turističko naselje</t>
  </si>
  <si>
    <t>Turistički apartmani</t>
  </si>
  <si>
    <t>Kamp</t>
  </si>
  <si>
    <t>Marina</t>
  </si>
  <si>
    <t>Turistički objekti</t>
  </si>
  <si>
    <t>Istarska</t>
  </si>
  <si>
    <t>Primorsko-goranska</t>
  </si>
  <si>
    <t>Ličko-senjska</t>
  </si>
  <si>
    <t>Zadarska</t>
  </si>
  <si>
    <t>Šibensko-Kninska</t>
  </si>
  <si>
    <t>Splitsko-dalmatinska</t>
  </si>
  <si>
    <t>Dubrovačko-neretvanska</t>
  </si>
  <si>
    <t>Bjelovarsko-bilogorska</t>
  </si>
  <si>
    <t>Brodsko-posavska</t>
  </si>
  <si>
    <t>Grad Zagreb</t>
  </si>
  <si>
    <t>Karlovačka</t>
  </si>
  <si>
    <t>Koprivničko-križevačka</t>
  </si>
  <si>
    <t>Krapinsko-zagorska</t>
  </si>
  <si>
    <t>Međimurska</t>
  </si>
  <si>
    <t>Osječko-baranjska</t>
  </si>
  <si>
    <t>Požeško-slavonska</t>
  </si>
  <si>
    <t>Sisačko-moslavačka</t>
  </si>
  <si>
    <t>Varaždinska</t>
  </si>
  <si>
    <t>Virovitičko-podravska</t>
  </si>
  <si>
    <t>Vukovarsko-srijemska</t>
  </si>
  <si>
    <t>Zagrebačka</t>
  </si>
  <si>
    <t>Županija</t>
  </si>
  <si>
    <t>Ukupno objekata</t>
  </si>
  <si>
    <t>Ukupan broj
smještajnih
jedinica</t>
  </si>
  <si>
    <t>Ukupan broj
stalnih kreveta</t>
  </si>
  <si>
    <t>2*</t>
  </si>
  <si>
    <t>3*</t>
  </si>
  <si>
    <t>4*</t>
  </si>
  <si>
    <t>5*</t>
  </si>
  <si>
    <t>Hotel - ukupno RH:</t>
  </si>
  <si>
    <t>Aparthotel - ukupno RH:</t>
  </si>
  <si>
    <t>Turističko naselje - ukupno RH:</t>
  </si>
  <si>
    <t>Turistički apartmani - ukupno RH:</t>
  </si>
  <si>
    <t>Ukupno kampova</t>
  </si>
  <si>
    <t>Smještajni
kapacitet
kampa</t>
  </si>
  <si>
    <t>Kamp - ukupno RH:</t>
  </si>
  <si>
    <t>Ukupno marina</t>
  </si>
  <si>
    <t>Ukupan broj
suhih vezova</t>
  </si>
  <si>
    <t>Ukupan broj
vezova u moru</t>
  </si>
  <si>
    <t>1</t>
  </si>
  <si>
    <t>2</t>
  </si>
  <si>
    <t>3</t>
  </si>
  <si>
    <t>4</t>
  </si>
  <si>
    <t>5</t>
  </si>
  <si>
    <t>Marina - ukupno RH:</t>
  </si>
  <si>
    <t>Rbr.</t>
  </si>
  <si>
    <t>Objekt i</t>
  </si>
  <si>
    <t>Sjedište objekta</t>
  </si>
  <si>
    <t>Subjekt</t>
  </si>
  <si>
    <t>Broj smještajnih jedinica</t>
  </si>
  <si>
    <t>kategorija</t>
  </si>
  <si>
    <t>(ulica i mjesto)</t>
  </si>
  <si>
    <t>(koji posluje s objektom, naziv, ulica i mjesto)</t>
  </si>
  <si>
    <t>Soba</t>
  </si>
  <si>
    <t>Obiteljskih
soba</t>
  </si>
  <si>
    <t>Hotelskih
apartmana</t>
  </si>
  <si>
    <t>Studio
apartmana</t>
  </si>
  <si>
    <t>Apartmana</t>
  </si>
  <si>
    <t>Ukupno</t>
  </si>
  <si>
    <t>Kreveta</t>
  </si>
  <si>
    <t>Delfin</t>
  </si>
  <si>
    <t>Zelena laguna 27
52440 Poreč</t>
  </si>
  <si>
    <t>Hilde</t>
  </si>
  <si>
    <t>Brajdine 88
52203 Medulin</t>
  </si>
  <si>
    <t>Koral</t>
  </si>
  <si>
    <t>Osipovica 13
52203 Medulin</t>
  </si>
  <si>
    <t>Lovac</t>
  </si>
  <si>
    <t>Šime Kurelića 4
52000 Pazin</t>
  </si>
  <si>
    <t>Veli Jože</t>
  </si>
  <si>
    <t>Bečka 9
52100 Pula</t>
  </si>
  <si>
    <t>Rabac bb
52221 Rabac</t>
  </si>
  <si>
    <t>Amfiteatar</t>
  </si>
  <si>
    <t>Amfiteatarska 6
52100 Pula</t>
  </si>
  <si>
    <t>Amfora</t>
  </si>
  <si>
    <t>Aminess Laguna hotel (ex Laguna)</t>
  </si>
  <si>
    <t>Tere 4
52466 Novigrad</t>
  </si>
  <si>
    <t>Arte Casa</t>
  </si>
  <si>
    <t>Prva ulica 10, Murine
52470 Umag</t>
  </si>
  <si>
    <t>Aurora</t>
  </si>
  <si>
    <t>Put od fortica 98
52100 Pula</t>
  </si>
  <si>
    <t>Carmen</t>
  </si>
  <si>
    <t>Luka Krnica 146
52208 Krnica</t>
  </si>
  <si>
    <t>Cittar</t>
  </si>
  <si>
    <t>Prolaz Venecije 1
52466 Novigrad</t>
  </si>
  <si>
    <t>Duga uvala 1
52208 Krnica</t>
  </si>
  <si>
    <t>Filipini 1
52440 Poreč</t>
  </si>
  <si>
    <t>Fontana</t>
  </si>
  <si>
    <t>Trg Fontana 1
52420 Buzet</t>
  </si>
  <si>
    <t>Galija</t>
  </si>
  <si>
    <t>Epulonova 3
52100 Pula</t>
  </si>
  <si>
    <t>Osipovica 32
52203 Medulin</t>
  </si>
  <si>
    <t>Veli Brijun
52100 Pula</t>
  </si>
  <si>
    <t>Kaštel</t>
  </si>
  <si>
    <t>Trg Andrea Antico 7
52424 Motovun</t>
  </si>
  <si>
    <t>Katarina s depandansom</t>
  </si>
  <si>
    <t>Otok Katarina 1
52210 Rovinj</t>
  </si>
  <si>
    <t>Zelena Laguna bb
52440 Poreč</t>
  </si>
  <si>
    <t>Zelena Laguna 12
52440 Poreč</t>
  </si>
  <si>
    <t>Livadić</t>
  </si>
  <si>
    <t>Put za Marleru 5
52203 Ližnjan</t>
  </si>
  <si>
    <t>Makin</t>
  </si>
  <si>
    <t>Šaini 2A
52466 Novigrad</t>
  </si>
  <si>
    <t>Trg Stare škole2
52212 Fažana</t>
  </si>
  <si>
    <t>Materada Plava Laguna (ex Laguna Materada)</t>
  </si>
  <si>
    <t>Materada 35
52440 Poreč</t>
  </si>
  <si>
    <t>Mediteran Plava Laguna (ex Mediteran)</t>
  </si>
  <si>
    <t>Plava Laguna 1
52440 Poreč</t>
  </si>
  <si>
    <t>Milan</t>
  </si>
  <si>
    <t>Stoja 4
52100 Pula</t>
  </si>
  <si>
    <t>Minerva</t>
  </si>
  <si>
    <t>Sad 33
52203 Medulin</t>
  </si>
  <si>
    <t>Sv. Andrije 1
52221 Rabac</t>
  </si>
  <si>
    <t>Natura</t>
  </si>
  <si>
    <t>Klija 18a, Vilanija
52470 Umag</t>
  </si>
  <si>
    <t>Nostromo</t>
  </si>
  <si>
    <t>Obala maršala Tita 7
52221 Rabac</t>
  </si>
  <si>
    <t>Verudela 31
52100 Pula</t>
  </si>
  <si>
    <t>Pineta</t>
  </si>
  <si>
    <t>Pineta 1
52450 Vrsar</t>
  </si>
  <si>
    <t>Zelena Laguna 10
52440 Poreč</t>
  </si>
  <si>
    <t>Poreč</t>
  </si>
  <si>
    <t>Rade Končara 1
52440 Poreč</t>
  </si>
  <si>
    <t>Pula</t>
  </si>
  <si>
    <t>Sisplac 31
52100 Pula</t>
  </si>
  <si>
    <t>Scaletta</t>
  </si>
  <si>
    <t>Flavijevska 26
52100 Pula</t>
  </si>
  <si>
    <t>Valamar Rubin</t>
  </si>
  <si>
    <t>Brulo 3
52440 Poreč</t>
  </si>
  <si>
    <t>Andrije Mohorovičića 16
52210 Rovinj</t>
  </si>
  <si>
    <t>Villa Cittar</t>
  </si>
  <si>
    <t>Sveti Anton 4
52466 Novigrad</t>
  </si>
  <si>
    <t>Villa Holiday</t>
  </si>
  <si>
    <t>Buići 36
52440 Poreč</t>
  </si>
  <si>
    <t>Villa Vrsar</t>
  </si>
  <si>
    <t>Brostolade 23
52450 Vrsar</t>
  </si>
  <si>
    <t>Vista</t>
  </si>
  <si>
    <t>Rade Končara 52
52440 Poreč</t>
  </si>
  <si>
    <t>Zlatna vala</t>
  </si>
  <si>
    <t>Svetog Ivana 45
52470 Umag</t>
  </si>
  <si>
    <t>Zorna</t>
  </si>
  <si>
    <t>Zelena Laguna 15
52440 Poreč</t>
  </si>
  <si>
    <t>Adoral</t>
  </si>
  <si>
    <t>Obala maršala Tita 2a
52221 Rabac</t>
  </si>
  <si>
    <t>Adriatic</t>
  </si>
  <si>
    <t>Amarin</t>
  </si>
  <si>
    <t>T.N. "Val de Lesso" 5
52210 Rovinj</t>
  </si>
  <si>
    <t>Tere bb
52466 Novigrad</t>
  </si>
  <si>
    <t>Arupinum</t>
  </si>
  <si>
    <t>Luje Adamovića 29
52210 Rovinj</t>
  </si>
  <si>
    <t>Boutique Hotel Melissa</t>
  </si>
  <si>
    <t>Bože Milanovića 2
52440 Poreč</t>
  </si>
  <si>
    <t>Ulica Verudela 16
52100 Pula</t>
  </si>
  <si>
    <t>Obala Vladimira Nazora 4
52210 Rovinj</t>
  </si>
  <si>
    <t>Eden</t>
  </si>
  <si>
    <t>Luja Adamovića 33
52210 Rovinj</t>
  </si>
  <si>
    <t>Rade Končara 4
52440 Poreč</t>
  </si>
  <si>
    <t>Hedera</t>
  </si>
  <si>
    <t>Hotel Boutique Natka</t>
  </si>
  <si>
    <t>Žminjska 6
52210 Rovinj</t>
  </si>
  <si>
    <t>Crveni otok 1
52210 Rovinj</t>
  </si>
  <si>
    <t>La Grisa</t>
  </si>
  <si>
    <t>La Grisa 23
52211 Bale</t>
  </si>
  <si>
    <t>Zelena Laguna 6
52440 Poreč</t>
  </si>
  <si>
    <t>Mauro</t>
  </si>
  <si>
    <t>Obala maršala Tita 15
52440 Poreč</t>
  </si>
  <si>
    <t>Zelena laguna 2
52440 Poreč</t>
  </si>
  <si>
    <t>Narcis</t>
  </si>
  <si>
    <t>Maslinica 3
52221 Rabac</t>
  </si>
  <si>
    <t>Nautica</t>
  </si>
  <si>
    <t>Sv. Antona 15
52466 Novigrad</t>
  </si>
  <si>
    <t>Palazzo</t>
  </si>
  <si>
    <t>Obala maršala Tita 24
52440 Poreč</t>
  </si>
  <si>
    <t>Pallazzo Rainis Hotel &amp; Spa</t>
  </si>
  <si>
    <t>Kastanija 1
52466 Novigrad</t>
  </si>
  <si>
    <t>Park Plava Laguna (ex Laguna Park)</t>
  </si>
  <si>
    <t>Špadići 15b
52440 Poreč</t>
  </si>
  <si>
    <t>Osipovica 33
52203 Medulin</t>
  </si>
  <si>
    <t>Peteani</t>
  </si>
  <si>
    <t>Aldo Negri 9
52220 Labin</t>
  </si>
  <si>
    <t>Rivalmare Boutique Hotel</t>
  </si>
  <si>
    <t>Ulica Rivarela 19
52466 Novigrad</t>
  </si>
  <si>
    <t>San Rocco</t>
  </si>
  <si>
    <t>Ulica Srednja 2
52474 Brtonigla</t>
  </si>
  <si>
    <t>Osipovica 31
52203 Medulin</t>
  </si>
  <si>
    <t>Katoro 18
52470 Umag</t>
  </si>
  <si>
    <t>Umag Plava Laguna s depandansom Residence Umag Plava Laguna</t>
  </si>
  <si>
    <t>Ul. Lanterna 6, Vabriga
52465 Tar</t>
  </si>
  <si>
    <t>Valamar Crystal Hotel (ex Kristal)</t>
  </si>
  <si>
    <t>Brulo 2
52440 Poreč</t>
  </si>
  <si>
    <t>Valamar Diamant Hotel &amp; Residence (ex Diamant)</t>
  </si>
  <si>
    <t>Brulo 1
52440 Poreč</t>
  </si>
  <si>
    <t>Valamar Isabella Hotel</t>
  </si>
  <si>
    <t>Otok Sv. Nikola
52440 Poreč</t>
  </si>
  <si>
    <t>Valamar Parentino Hotel (ex Valamar Zagreb Hotel)</t>
  </si>
  <si>
    <t>Pical 1
52440 Poreč</t>
  </si>
  <si>
    <t>Valamar Riviera Hotel &amp; Residence s depadansama Valamar Villa Parentino i Villa Polesini (ex Neptun)</t>
  </si>
  <si>
    <t>Obala maršala Tita 15, 18 i 26
52440 Poreč</t>
  </si>
  <si>
    <t>Valsabbion</t>
  </si>
  <si>
    <t>Pješčana uvala IX ogranak 26
52203 Medulin</t>
  </si>
  <si>
    <t>Velanera</t>
  </si>
  <si>
    <t>Franje Mošnje 3/B
52100 Šišan</t>
  </si>
  <si>
    <t>Villa Annette</t>
  </si>
  <si>
    <t>Raška 24
52221 Rabac</t>
  </si>
  <si>
    <t>Villa Letan</t>
  </si>
  <si>
    <t>Peroj 450
52215 Vodnjan</t>
  </si>
  <si>
    <t>Villa Rosetta</t>
  </si>
  <si>
    <t>Crvena uvala 31, Zambratija
52475 Savudrija</t>
  </si>
  <si>
    <t>Wine &amp; Heritage hotel Roxanich</t>
  </si>
  <si>
    <t>Kanal 30
52424 Motovun</t>
  </si>
  <si>
    <t>Grand Park Hotel Rovinj (ex Park)</t>
  </si>
  <si>
    <t>Smareglijeva ulica - Via Antonio Smareglia 1A
52210 Rovinj</t>
  </si>
  <si>
    <t>Hotel Mulino Casino</t>
  </si>
  <si>
    <t>Škrile 75/A
52460 Buje</t>
  </si>
  <si>
    <t>Kempinski Hotel Adriatic</t>
  </si>
  <si>
    <t>Alberi 300a
52475 Savudrija</t>
  </si>
  <si>
    <t>Katoro 20
52470 Umag</t>
  </si>
  <si>
    <t>Monte Mulini</t>
  </si>
  <si>
    <t>A. Smareglia 3
52210 Rovinj</t>
  </si>
  <si>
    <t xml:space="preserve">
 </t>
  </si>
  <si>
    <t xml:space="preserve">
</t>
  </si>
  <si>
    <t>Adeo</t>
  </si>
  <si>
    <t>Stancija Molindrio 16
52440 Poreč</t>
  </si>
  <si>
    <t>Adrion Aparthotel</t>
  </si>
  <si>
    <t>Puntižela 40
52100 Pula</t>
  </si>
  <si>
    <t>Punta Blu s depandansom Flora</t>
  </si>
  <si>
    <t>Selo b.b.
52100 Premantura</t>
  </si>
  <si>
    <t>Kanegra</t>
  </si>
  <si>
    <t>Kanegra 2
52470 Umag</t>
  </si>
  <si>
    <t>Koversada 2
52450 Vrsar</t>
  </si>
  <si>
    <t>Centinera</t>
  </si>
  <si>
    <t>Indije 1
52100 Banjole</t>
  </si>
  <si>
    <t>Funtana</t>
  </si>
  <si>
    <t>Valkanela 2
52452 Funtana</t>
  </si>
  <si>
    <t>Park Plaza Verudela (ex Punta Plaza Verudela)</t>
  </si>
  <si>
    <t>Ulica Verudela 11
52100 Pula</t>
  </si>
  <si>
    <t>Savudrija</t>
  </si>
  <si>
    <t>Mojmirska 22
52475 Savudrija</t>
  </si>
  <si>
    <t>Sol Polynesia</t>
  </si>
  <si>
    <t xml:space="preserve">
52470 Umag</t>
  </si>
  <si>
    <t>Solaris Camping Resort (ex Solaris)</t>
  </si>
  <si>
    <t>Solaris 1
52465 Tar</t>
  </si>
  <si>
    <t>Valalta</t>
  </si>
  <si>
    <t>Cesta za Valaltu - Lim 7
52210 Rovinj</t>
  </si>
  <si>
    <t>Villas Rubin</t>
  </si>
  <si>
    <t>Villas Rubin 1
52210 Rovinj</t>
  </si>
  <si>
    <t>T.N. "Monsena" 2
52210 Rovinj</t>
  </si>
  <si>
    <t>Bellevue Plava Laguna (ex Laguna Bellevue)</t>
  </si>
  <si>
    <t>Plava Laguna 10
52440 Poreč</t>
  </si>
  <si>
    <t>Belvedere</t>
  </si>
  <si>
    <t>Petalon 1
52450 Vrsar</t>
  </si>
  <si>
    <t>Galijot (ex Laguna Galijot)</t>
  </si>
  <si>
    <t>Plava Laguna 18
52440 Poreč</t>
  </si>
  <si>
    <t>Garden Suites &amp; Rooms Sol Umag</t>
  </si>
  <si>
    <t>Šetalište Miramare 1
52470 Umag</t>
  </si>
  <si>
    <t>Stella Maris 8a
52470 Umag</t>
  </si>
  <si>
    <t>Petalon</t>
  </si>
  <si>
    <t>Petalon 5
52450 Vrsar</t>
  </si>
  <si>
    <t>Resort &amp; beer spa San Servolo</t>
  </si>
  <si>
    <t>Momjanska ulica 7a
52460 Buje</t>
  </si>
  <si>
    <t>Valamar Collection Isabella Island Resort (ex Island Hotel Fortuna)</t>
  </si>
  <si>
    <t>Mužolini Donji br. 2,3,3A,4 i 7
52460 Buje</t>
  </si>
  <si>
    <t>Stancija Meneghetti</t>
  </si>
  <si>
    <t>Stancija Menegeti 1
52211 Bale</t>
  </si>
  <si>
    <t>Valamar Collection Marea Suites (ex Pinia Residence)</t>
  </si>
  <si>
    <t>Šetalište Antona Restovića 25
52440 Poreč</t>
  </si>
  <si>
    <t>Otok sv. Nikola
52440 Poreč</t>
  </si>
  <si>
    <t>Astra</t>
  </si>
  <si>
    <t>Zelena Laguna 18
52440 Poreč</t>
  </si>
  <si>
    <t>Verudella 6b
52100 Pula</t>
  </si>
  <si>
    <t>Ulica Lanterna 11
52465 Vabriga</t>
  </si>
  <si>
    <t>Ulica Kastanija 15
52466 Novigrad</t>
  </si>
  <si>
    <t>Bi Village</t>
  </si>
  <si>
    <t>Dragonja 115
52212 Fažana</t>
  </si>
  <si>
    <t>Riva</t>
  </si>
  <si>
    <t>Obala maršala Tita 27b
52450 Vrsar</t>
  </si>
  <si>
    <t>Stella Maris 8A
52470 Umag</t>
  </si>
  <si>
    <t>Verudela 6b
52100 Pula</t>
  </si>
  <si>
    <t>Valamar Diamant Hotel &amp; Residence (ex Residence Valamar Diamant)</t>
  </si>
  <si>
    <t>Brulo 1/1
52440 Poreč</t>
  </si>
  <si>
    <t>Verudela Beach &amp; Villa Resort (ex Europa)</t>
  </si>
  <si>
    <t>Verudela 11
52100 Pula</t>
  </si>
  <si>
    <t>Koversada</t>
  </si>
  <si>
    <t>Koversada 1
52450 Vrsar</t>
  </si>
  <si>
    <t>Katoro 31
52470 Umag</t>
  </si>
  <si>
    <t>Valamar Tamaris Villas (ex Residence Valamar Tamaris)</t>
  </si>
  <si>
    <t>Ulica Lanterna 8
52465 Tar</t>
  </si>
  <si>
    <t>Kamp
mjesta</t>
  </si>
  <si>
    <t>Kamp parcela</t>
  </si>
  <si>
    <t>Smješt. jed. u
građevinama</t>
  </si>
  <si>
    <t>Smještajni
kapacitet</t>
  </si>
  <si>
    <t>Brioni Sunny Camping by Valamar (ex Brioni)</t>
  </si>
  <si>
    <t>Puntižela 155
52100 Pula</t>
  </si>
  <si>
    <t>Diana</t>
  </si>
  <si>
    <t>Kaštanjež 100
52100 Banjole</t>
  </si>
  <si>
    <t>Indije</t>
  </si>
  <si>
    <t>Indije 96
52100 Banjole</t>
  </si>
  <si>
    <t>Medulin</t>
  </si>
  <si>
    <t>Osipovica 30
52203 Medulin</t>
  </si>
  <si>
    <t>Mon Paradis</t>
  </si>
  <si>
    <t>Veštar 6
52210 Rovinj</t>
  </si>
  <si>
    <t>Perojska šuma bb
52212 Fažana</t>
  </si>
  <si>
    <t>Piškera</t>
  </si>
  <si>
    <t>Indije 49
52100 Banjole</t>
  </si>
  <si>
    <t>Porton Biondi</t>
  </si>
  <si>
    <t>Aleja Porton Biondi 1
52210 Rovinj</t>
  </si>
  <si>
    <t>Runke</t>
  </si>
  <si>
    <t>Runke 60
52100 Premantura</t>
  </si>
  <si>
    <t>Stupice</t>
  </si>
  <si>
    <t>Selo 250
52100 Premantura</t>
  </si>
  <si>
    <t>Tašalera</t>
  </si>
  <si>
    <t>Runjačica 100
52100 Premantura</t>
  </si>
  <si>
    <t>Tunarica 80
52220 Labin</t>
  </si>
  <si>
    <t>Val Vidal</t>
  </si>
  <si>
    <t>Veštar 5a
52210 Rovinj</t>
  </si>
  <si>
    <t>Kastanija</t>
  </si>
  <si>
    <t>Kastanija bb
52466 Novigrad</t>
  </si>
  <si>
    <t xml:space="preserve">
52450 Vrsar</t>
  </si>
  <si>
    <t>Kranjski kamp</t>
  </si>
  <si>
    <t>Runke 52
52100 Pula</t>
  </si>
  <si>
    <t>Mali kamp Funtana</t>
  </si>
  <si>
    <t>Istarska 2A
52452 Funtana</t>
  </si>
  <si>
    <t>Oliva</t>
  </si>
  <si>
    <t>Maslinica 1
52221 Rabac</t>
  </si>
  <si>
    <t>Sv. Martin 2/1
52450 Vrsar</t>
  </si>
  <si>
    <t>Peškera</t>
  </si>
  <si>
    <t>Indije 73
52100 Banjole</t>
  </si>
  <si>
    <t>Polari</t>
  </si>
  <si>
    <t>Polari 1
52210 Rovinj</t>
  </si>
  <si>
    <t>Porto Sole</t>
  </si>
  <si>
    <t>Puntica</t>
  </si>
  <si>
    <t>Puntica 3
52440 Poreč</t>
  </si>
  <si>
    <t>Rojnić</t>
  </si>
  <si>
    <t>Dvorine 26a
52100 Banjole</t>
  </si>
  <si>
    <t>Solaris Camping by Valamar (skraćeno: Solaris Camping Resort)</t>
  </si>
  <si>
    <t>Ulica Solaris 1
52465 Tar</t>
  </si>
  <si>
    <t>Stoja 37
52100 Pula</t>
  </si>
  <si>
    <t>Valkanela</t>
  </si>
  <si>
    <t>Borozija 3c
52475 Savudrija</t>
  </si>
  <si>
    <t>Ulica Laguna 2
52466 Novigrad</t>
  </si>
  <si>
    <t>Arena Grand Kažela Kamp</t>
  </si>
  <si>
    <t>Kapovica 350
52203 Medulin</t>
  </si>
  <si>
    <t>Dragonja 115 (Valbandon)
52212 Fažana</t>
  </si>
  <si>
    <t>Ulica Bijela Uvala 1
52440 Poreč</t>
  </si>
  <si>
    <t>San Pol 1 
52211 Bale</t>
  </si>
  <si>
    <t>Camping Park Umag</t>
  </si>
  <si>
    <t>Ladin Gaj 132A
52470 Umag</t>
  </si>
  <si>
    <t>Istarska 19
52475 Savudrija</t>
  </si>
  <si>
    <t>Camping Stella Maris Umag (ex Stella Maris)</t>
  </si>
  <si>
    <t>Stella Maris 9a
52470 Umag</t>
  </si>
  <si>
    <t>Križine 55a
52470 Umag</t>
  </si>
  <si>
    <t>Campsite Piccolo</t>
  </si>
  <si>
    <t>Banjole Indije 102
52203 Medulin</t>
  </si>
  <si>
    <t>Tere 6
52466 Novigrad</t>
  </si>
  <si>
    <t>Lanterna 1
52440 Poreč</t>
  </si>
  <si>
    <t>Sv.Marina
52220 Sveta Marina</t>
  </si>
  <si>
    <t>Materada</t>
  </si>
  <si>
    <t>Materada 32
52440 Poreč</t>
  </si>
  <si>
    <t>Polidor Camping Park (ex Polidor)</t>
  </si>
  <si>
    <t>Bijela uvala 12
52452 Funtana</t>
  </si>
  <si>
    <t>Ulika</t>
  </si>
  <si>
    <t>Polari 5
52210 Rovinj</t>
  </si>
  <si>
    <t>Val Saline</t>
  </si>
  <si>
    <t>Cesta za Valaltu Lim 7A
52210 Rovinj</t>
  </si>
  <si>
    <t>Veštar</t>
  </si>
  <si>
    <t>Veštar 1
52210 Rovinj</t>
  </si>
  <si>
    <t>Zelena laguna</t>
  </si>
  <si>
    <t>Zelena laguna 24
52452 Funtana</t>
  </si>
  <si>
    <t>Boutique Camping Santa Marina</t>
  </si>
  <si>
    <t>Santa Marina 12
52465 Vabriga</t>
  </si>
  <si>
    <t>Funtana, Grgeti 35
52440 Poreč</t>
  </si>
  <si>
    <t>San Servolo Wellness Camping</t>
  </si>
  <si>
    <t>Momjanska ulica 44
52460 Buje</t>
  </si>
  <si>
    <t>Suhih
vezova</t>
  </si>
  <si>
    <t>Vezova
u moru</t>
  </si>
  <si>
    <t>Ribarska 11
52450 Vrsar</t>
  </si>
  <si>
    <t>Osipovica 40
52203 Medulin</t>
  </si>
  <si>
    <t>ACI marina Pomer</t>
  </si>
  <si>
    <t xml:space="preserve">
52100 Pula</t>
  </si>
  <si>
    <t>ADRIATIC CROATIA INTERNATIONAL CLUB d.d.
Rudolfa Strohala 2, 51000 Rijeka</t>
  </si>
  <si>
    <t>ACI marina Pula</t>
  </si>
  <si>
    <t>Riva 1
52100 Pula</t>
  </si>
  <si>
    <t>Marina Poreč (ex Usluga Poreč)</t>
  </si>
  <si>
    <t>Mlinska 1
52440 Poreč</t>
  </si>
  <si>
    <t>Marina Veruda</t>
  </si>
  <si>
    <t>Cesta prekomorskih brigada 12
52100 Pula</t>
  </si>
  <si>
    <t>ACI marina Rovinj</t>
  </si>
  <si>
    <t>Šetalište Vijeća Europe 1
52210 Rovinj</t>
  </si>
  <si>
    <t>Crikvenica</t>
  </si>
  <si>
    <t>Strossmayerovo šetalište 8
51260 Crikvenica</t>
  </si>
  <si>
    <t>International</t>
  </si>
  <si>
    <t>Kraljevica</t>
  </si>
  <si>
    <t>Strossmayerova 33
51262 Kraljevica</t>
  </si>
  <si>
    <t>Riviera s depandansom</t>
  </si>
  <si>
    <t>Gajevo šetalište 30
51265 Dramalj</t>
  </si>
  <si>
    <t>Zagreb</t>
  </si>
  <si>
    <t>Strossmayerovo šetalište 42
51260 Crikvenica</t>
  </si>
  <si>
    <t>AD Turres</t>
  </si>
  <si>
    <t>Kralja Tomislava 111
51260 Crikvenica</t>
  </si>
  <si>
    <t>Adria</t>
  </si>
  <si>
    <t>Obala 40
51511 Malinska</t>
  </si>
  <si>
    <t>Aminess Magal Hotel (ex Beli Kamik)</t>
  </si>
  <si>
    <t>Primorska cesta 40
51512 Njivice</t>
  </si>
  <si>
    <t>Primorska cesta 29
51512 Njivice</t>
  </si>
  <si>
    <t>Argentum</t>
  </si>
  <si>
    <t>Supec 68
51516 Vrbnik</t>
  </si>
  <si>
    <t>Bitoraj</t>
  </si>
  <si>
    <t>Sveti Križ 1
51322 Fužine</t>
  </si>
  <si>
    <t>Bor</t>
  </si>
  <si>
    <t>Šetalište Dražica 5
51500 Krk</t>
  </si>
  <si>
    <t>Bristol</t>
  </si>
  <si>
    <t>Continental</t>
  </si>
  <si>
    <t>Šetalište Andrije Kačića Miošića 1
51000 Rijeka</t>
  </si>
  <si>
    <t>Emila Geistlicha 39
51523 Baška</t>
  </si>
  <si>
    <t>Ružmarinska 6
51500 Krk</t>
  </si>
  <si>
    <t>Epario</t>
  </si>
  <si>
    <t>Lopar 456 a
51280 Rab</t>
  </si>
  <si>
    <t>Esperanto</t>
  </si>
  <si>
    <t>Emila Antića 24
51266 Selce</t>
  </si>
  <si>
    <t>Galeb</t>
  </si>
  <si>
    <t>Maršala Tita 160
51410 Opatija</t>
  </si>
  <si>
    <t>Hotel Stanger</t>
  </si>
  <si>
    <t>Šetalište maršala Tita 128
51415 Lovran</t>
  </si>
  <si>
    <t>International (ex Ros Maris)</t>
  </si>
  <si>
    <t>Obala kralja Petra Krešimira IV 4
51280 Rab</t>
  </si>
  <si>
    <t>Istra</t>
  </si>
  <si>
    <t>Ulica maršala Tita 145
51410 Opatija</t>
  </si>
  <si>
    <t>Šetalište Markantuna Dominisa bb
51280 Rab</t>
  </si>
  <si>
    <t>Frankopanska 22
51260 Crikvenica</t>
  </si>
  <si>
    <t>Melin 1/16
51557 Cres</t>
  </si>
  <si>
    <t>Vlade Tomašića 38
51500 Krk</t>
  </si>
  <si>
    <t>Lovran</t>
  </si>
  <si>
    <t>Šetalište Maršala Tita 19/2
51415 Lovran</t>
  </si>
  <si>
    <t>Maršala Tita 133
51410 Opatija</t>
  </si>
  <si>
    <t>Mance</t>
  </si>
  <si>
    <t>Trg kralja Tomislava 2
51301 Brod na Kupi</t>
  </si>
  <si>
    <t>Mediteran</t>
  </si>
  <si>
    <t>Trg slobode 1
51417 Mošćenička Draga</t>
  </si>
  <si>
    <t>Gajevo šetalište 18
51260 Crikvenica</t>
  </si>
  <si>
    <t>Neboder</t>
  </si>
  <si>
    <t>Strossmayerova 1
51000 Rijeka</t>
  </si>
  <si>
    <t>Omorika</t>
  </si>
  <si>
    <t>Risnjak</t>
  </si>
  <si>
    <t>Lujzinska cesta 36
51300 Delnice</t>
  </si>
  <si>
    <t>Sansegus</t>
  </si>
  <si>
    <t>Susak 90
51561 Susak</t>
  </si>
  <si>
    <t>Selce</t>
  </si>
  <si>
    <t>Šetalište I. Jeličića 14
51266 Selce</t>
  </si>
  <si>
    <t>Slaven</t>
  </si>
  <si>
    <t>Ivana Jeličića 37
51266 Selce</t>
  </si>
  <si>
    <t>Tamaris</t>
  </si>
  <si>
    <t>Emila Geistlicha 54b
51523 Baška</t>
  </si>
  <si>
    <t>Televrin</t>
  </si>
  <si>
    <t>Obala nerezinskih pomoraca 21
51554 Nerezine</t>
  </si>
  <si>
    <t>Vila Hotel Barbat</t>
  </si>
  <si>
    <t>Barbat 366
51280 Rab</t>
  </si>
  <si>
    <t>Bana Jelačića 1
51260 Crikvenica</t>
  </si>
  <si>
    <t>Villa Ariston</t>
  </si>
  <si>
    <t>Maršala Tita 179
51410 Opatija</t>
  </si>
  <si>
    <t>VANITA d.o.o
Maršala Tita 179, 51410 Opatija</t>
  </si>
  <si>
    <t>Villa Privileggio</t>
  </si>
  <si>
    <t>Potok 5A
51417 Mošćenička Draga</t>
  </si>
  <si>
    <t>Braće Car 4 i 6
51265 Dramalj</t>
  </si>
  <si>
    <t>Admiral</t>
  </si>
  <si>
    <t>Ulica maršala Tita 139
51410 Opatija</t>
  </si>
  <si>
    <t>Agava</t>
  </si>
  <si>
    <t>Maršala Tita 89
51410 Opatija</t>
  </si>
  <si>
    <t>Arbiana</t>
  </si>
  <si>
    <t>Obala kralja Petra Krešimira IV br. 12
51280 Rab</t>
  </si>
  <si>
    <t>Astoria</t>
  </si>
  <si>
    <t>Ulica maršala Tita 174
51410 Opatija</t>
  </si>
  <si>
    <t>Sunčana uvala 4
51550 Mali Lošinj</t>
  </si>
  <si>
    <t>Boutique Hotel Acacia</t>
  </si>
  <si>
    <t>Maršala Tita 108
51410 Opatija</t>
  </si>
  <si>
    <t>Domino</t>
  </si>
  <si>
    <t>Maršala Tita 147
51410 Opatija</t>
  </si>
  <si>
    <t>Draga di Lovrana</t>
  </si>
  <si>
    <t>Lovranska Draga 1
51415 Lovran</t>
  </si>
  <si>
    <t>Esplanade</t>
  </si>
  <si>
    <t>Strossmayerovo šetalište 52
51260 Crikvenica</t>
  </si>
  <si>
    <t>Excelsior</t>
  </si>
  <si>
    <t>M. Tita 15
51415 Lovran</t>
  </si>
  <si>
    <t>Falkensteiner Hotel Park s depandansom Park II</t>
  </si>
  <si>
    <t>Obala 102
51521 Punat</t>
  </si>
  <si>
    <t>Grand Hotel Adriatic</t>
  </si>
  <si>
    <t>Ulica maršalaTita 200
51410 Opatija</t>
  </si>
  <si>
    <t>Dolac 4
51000 Rijeka</t>
  </si>
  <si>
    <t>Hotel Dolphin Suites</t>
  </si>
  <si>
    <t>Slavojna 14
51551 Veli Lošinj</t>
  </si>
  <si>
    <t>Liburnijska 1
51414 Ičići</t>
  </si>
  <si>
    <t>Hotel Jadran (ex Best Western Hotel Jadran)</t>
  </si>
  <si>
    <t>Šetalište XIII divizije 46
51000 Rijeka</t>
  </si>
  <si>
    <t>Braće Buchoffer 12
51260 Crikvenica</t>
  </si>
  <si>
    <t>Hotel Vinotel Gospoja</t>
  </si>
  <si>
    <t>Frankopanska 1
51516 Vrbnik</t>
  </si>
  <si>
    <t>Kanajt</t>
  </si>
  <si>
    <t>Kanajt 5
51521 Punat</t>
  </si>
  <si>
    <t>Mihovila Jeličića 14
51266 Selce</t>
  </si>
  <si>
    <t>Kukuriku</t>
  </si>
  <si>
    <t>Trg Lokvina 3
51215 Kastav</t>
  </si>
  <si>
    <t>Kvarner s depandansom Vila Amalia</t>
  </si>
  <si>
    <t>Pave Tomašića 2/2
51410 Opatija</t>
  </si>
  <si>
    <t>Nova Cesta 12a
51410 Opatija</t>
  </si>
  <si>
    <t>Lišanjska cesta 1
51250 Novi Vinodolski</t>
  </si>
  <si>
    <t>Mali Raj</t>
  </si>
  <si>
    <t>Maršala Tita 191
51410 Opatija</t>
  </si>
  <si>
    <t>Malin</t>
  </si>
  <si>
    <t>Kralja Tomislava 23
51511 Malinska</t>
  </si>
  <si>
    <t>Manora</t>
  </si>
  <si>
    <t>Mandalenska 26B
51554 Nerezine</t>
  </si>
  <si>
    <t>Porat 25
51511 Malinska</t>
  </si>
  <si>
    <t>Obala hrvatske mornarice 8
51500 Krk</t>
  </si>
  <si>
    <t>Aleja Slatina 2
51417 Mošćenička Draga</t>
  </si>
  <si>
    <t>Emila Antića 78
51266 Selce</t>
  </si>
  <si>
    <t>Maritim</t>
  </si>
  <si>
    <t>Lukobran 2
51500 Krk</t>
  </si>
  <si>
    <t>Viktora Cara Emina 6
51410 Opatija</t>
  </si>
  <si>
    <t>Miramar</t>
  </si>
  <si>
    <t>Ive Kaline 11
51410 Opatija</t>
  </si>
  <si>
    <t>Miramare</t>
  </si>
  <si>
    <t>Ribarska obala 4
51512 Njivice</t>
  </si>
  <si>
    <t>Omorika s dvije depandanse</t>
  </si>
  <si>
    <t>Paris</t>
  </si>
  <si>
    <t>Vladimira Nazora 1
51410 Opatija</t>
  </si>
  <si>
    <t>Park</t>
  </si>
  <si>
    <t>Maršala Tita 60
51415 Lovran</t>
  </si>
  <si>
    <t>Pinia</t>
  </si>
  <si>
    <t>Ulica maršala Tita 144/146
51410 Opatija</t>
  </si>
  <si>
    <t>Ul. Maršala Tita 124/3
51410 Opatija</t>
  </si>
  <si>
    <t>Royal</t>
  </si>
  <si>
    <t>Viktora Cara Emina 10
51410 Opatija</t>
  </si>
  <si>
    <t>Savoy</t>
  </si>
  <si>
    <t>Ulica Maršala Tita 129
51410 Opatija</t>
  </si>
  <si>
    <t>Kralja Tomislava 14
51250 Novi Vinodolski</t>
  </si>
  <si>
    <t>Kampor 82
51280 Rab</t>
  </si>
  <si>
    <t>Valamar Padova Hotel (ex Padova)</t>
  </si>
  <si>
    <t>Banjol 322
51280 Rab</t>
  </si>
  <si>
    <t>Vali</t>
  </si>
  <si>
    <t>Gajevo šetalište 35
51265 Dramalj</t>
  </si>
  <si>
    <t>Vespera</t>
  </si>
  <si>
    <t>Sunčana uvala 5
51550 Mali Lošinj</t>
  </si>
  <si>
    <t>Vila Rova</t>
  </si>
  <si>
    <t>Rova 28
51511 Malinska</t>
  </si>
  <si>
    <t>Villa Astra</t>
  </si>
  <si>
    <t>Viktora Cara Emina 11
51415 Lovran</t>
  </si>
  <si>
    <t>Villa Emilia</t>
  </si>
  <si>
    <t>Ulica bana Jelačića 14
51260 Crikvenica</t>
  </si>
  <si>
    <t>Villa Eugenia</t>
  </si>
  <si>
    <t>Maršala Tita 34
51415 Lovran</t>
  </si>
  <si>
    <t>Villa Schubert (ex Ika)</t>
  </si>
  <si>
    <t>Primorska 16
51414 Ika</t>
  </si>
  <si>
    <t>Villa Vera</t>
  </si>
  <si>
    <t>Šetalište maršala Tita 5
51415 Lovran</t>
  </si>
  <si>
    <t>Šestavine 17
51551 Veli Lošinj</t>
  </si>
  <si>
    <t>Zlatni Lav</t>
  </si>
  <si>
    <t>Martinšćica 18d
51557 Cres</t>
  </si>
  <si>
    <t>Emila Geistlicha 48
51523 Baška</t>
  </si>
  <si>
    <t>Amabilis</t>
  </si>
  <si>
    <t>Emila Antića 68
51266 Selce</t>
  </si>
  <si>
    <t>Ambasador</t>
  </si>
  <si>
    <t>Feliksa Peršića 1
51410 Opatija</t>
  </si>
  <si>
    <t>Bellevue s depandansom Hortenzija</t>
  </si>
  <si>
    <t>Čikat 9 i 9a
51550 Mali Lošinj</t>
  </si>
  <si>
    <t>Bevanda</t>
  </si>
  <si>
    <t>Zert 8
51410 Opatija</t>
  </si>
  <si>
    <t>Hilton Costabella Beach Resort &amp; Spa</t>
  </si>
  <si>
    <t>Opatijska 9
51000 Rijeka</t>
  </si>
  <si>
    <t>Maršala Tita 109
51410 Opatija</t>
  </si>
  <si>
    <t>Milenij Sveti Jakov</t>
  </si>
  <si>
    <t>Pava Tomašića 1
51410 Opatija</t>
  </si>
  <si>
    <t>Navis</t>
  </si>
  <si>
    <t>Ulica Ivana Matetića Ronjgova 10
51410 Opatija</t>
  </si>
  <si>
    <t>Obala 56
51511 Malinska</t>
  </si>
  <si>
    <t>Suha punta</t>
  </si>
  <si>
    <t>Suha punta bb
51280 Rab</t>
  </si>
  <si>
    <t>Ad Turres</t>
  </si>
  <si>
    <t>K. Tomislava 111
51260 Crikvenica</t>
  </si>
  <si>
    <t>Lopar 608
51280 Rab</t>
  </si>
  <si>
    <t>Blue Waves (ex Riu Blue Waves)</t>
  </si>
  <si>
    <t>Rova 33
51511 Malinska</t>
  </si>
  <si>
    <t>Poljana</t>
  </si>
  <si>
    <t>Rujnica 9a
51550 Mali Lošinj</t>
  </si>
  <si>
    <t>Vila Lostura</t>
  </si>
  <si>
    <t>Zidinice 1a
51252 Klenovica</t>
  </si>
  <si>
    <t>Suha Punta</t>
  </si>
  <si>
    <t>Villa Dora</t>
  </si>
  <si>
    <t>Šetalište Vladimira Nazora 20
51262 Kraljevica</t>
  </si>
  <si>
    <t>Volosko</t>
  </si>
  <si>
    <t>Črnikovica 11, Volosko
51410 Opatija</t>
  </si>
  <si>
    <t>Villa Adria</t>
  </si>
  <si>
    <t>Emila Geistlicha 34
51523 Baška</t>
  </si>
  <si>
    <t>Bijar</t>
  </si>
  <si>
    <t>Osor
51554 Osor</t>
  </si>
  <si>
    <t>Brajdi</t>
  </si>
  <si>
    <t>Beli bb
51557 Cres</t>
  </si>
  <si>
    <t>Klenovica</t>
  </si>
  <si>
    <t>Klenovica
51252 Klenovica</t>
  </si>
  <si>
    <t>Konobe (ex Naturistički kamp Konobe)</t>
  </si>
  <si>
    <t>Obala bb
51521 Punat</t>
  </si>
  <si>
    <t>Kozica</t>
  </si>
  <si>
    <t>Liburnijska 46
51414 Ičići</t>
  </si>
  <si>
    <t>Povile (ex Punta)</t>
  </si>
  <si>
    <t>Povile bb
51250 Povile</t>
  </si>
  <si>
    <t>Preko mosta (ex Autokamp Preko mosta)</t>
  </si>
  <si>
    <t>Osor 8
51554 Osor</t>
  </si>
  <si>
    <t>Zidine</t>
  </si>
  <si>
    <t>Lopar 2
51281 Lopar</t>
  </si>
  <si>
    <t>Baldarin</t>
  </si>
  <si>
    <t>Camp Bor (ex Bor)</t>
  </si>
  <si>
    <t>Crikvenička 10
51500 Krk</t>
  </si>
  <si>
    <t>Medveja 7
51415 Lovran</t>
  </si>
  <si>
    <t>Draga</t>
  </si>
  <si>
    <t>Aleja Slatina bb
51417 Mošćenička Draga</t>
  </si>
  <si>
    <t>Glavotok</t>
  </si>
  <si>
    <t>Glavotok 4
51500 Krk</t>
  </si>
  <si>
    <t>Kovačine</t>
  </si>
  <si>
    <t>Melin 1/20
51557 Cres</t>
  </si>
  <si>
    <t>Oštro</t>
  </si>
  <si>
    <t>Oštro 16
51262 Kraljevica</t>
  </si>
  <si>
    <t>Pila</t>
  </si>
  <si>
    <t>Šetališta Ivana Brusića 2
51521 Punat</t>
  </si>
  <si>
    <t>Rapoća</t>
  </si>
  <si>
    <t>Rapoća 21
51554 Nerezine</t>
  </si>
  <si>
    <t>Jasenova 19
51266 Selce</t>
  </si>
  <si>
    <t>Stara Baška 300
51521 Stara Baška</t>
  </si>
  <si>
    <t>Tiha</t>
  </si>
  <si>
    <t>Konjska bb
51515 Šilo</t>
  </si>
  <si>
    <t>Aminess Atea Camping Resort (ex Njivice)</t>
  </si>
  <si>
    <t>Primorska cesta 41
51512 Njivice</t>
  </si>
  <si>
    <t>Baška Beach Camping Resort by Valamar (ex Zablaće Camping Resort by Valamar)</t>
  </si>
  <si>
    <t>Bunculuka</t>
  </si>
  <si>
    <t>Kricin 30
51523 Baška</t>
  </si>
  <si>
    <t>Čikat</t>
  </si>
  <si>
    <t>Čikat 6A
51550 Mali Lošinj</t>
  </si>
  <si>
    <t>Ježevac Premium Camping Resort by Valamar (ex Ježevac)</t>
  </si>
  <si>
    <t>Plavnička 37
51500 Krk</t>
  </si>
  <si>
    <t>Lando Resort</t>
  </si>
  <si>
    <t>Kampor, Uvala Mel
51280 Rab</t>
  </si>
  <si>
    <t>Lopari</t>
  </si>
  <si>
    <t>Lopari 1
51554 Nerezine</t>
  </si>
  <si>
    <t>Banjol 496
51280 Rab</t>
  </si>
  <si>
    <t>Rujnica 9/a
51550 Mali Lošinj</t>
  </si>
  <si>
    <t>Lopar 488
51280 Rab</t>
  </si>
  <si>
    <t>Slamni</t>
  </si>
  <si>
    <t>Klimno 8a
51514 Dobrinj</t>
  </si>
  <si>
    <t>Slatina</t>
  </si>
  <si>
    <t>Krk Premium Camping Resort by Valamar (ex Politin, ex Krk)</t>
  </si>
  <si>
    <t>Narodnog preporoda 80
51500 Krk</t>
  </si>
  <si>
    <t>Omišalj</t>
  </si>
  <si>
    <t>Vodotoč 1
51513 Omišalj</t>
  </si>
  <si>
    <t>ACI marina Supetarska Draga</t>
  </si>
  <si>
    <t>Supetarska Draga, o. Rab
51280 Rab</t>
  </si>
  <si>
    <t>Marina Admiral</t>
  </si>
  <si>
    <t>Maršala Tita 139
51410 Opatija</t>
  </si>
  <si>
    <t>Punat</t>
  </si>
  <si>
    <t>Puntica 7
51521 Punat</t>
  </si>
  <si>
    <t>ACI marina Cres</t>
  </si>
  <si>
    <t>Obala Sv. Benedikta 3
51557 Cres</t>
  </si>
  <si>
    <t>Marina Novi</t>
  </si>
  <si>
    <t>Mel 1b
51250 Novi Vinodolski</t>
  </si>
  <si>
    <t>Art</t>
  </si>
  <si>
    <t>Obala kralja Zvonimira 4
53270 Senj</t>
  </si>
  <si>
    <t>Bellevue</t>
  </si>
  <si>
    <t>Plitvička Jezera bb
53231 Plitvička Jezera</t>
  </si>
  <si>
    <t>Loža</t>
  </si>
  <si>
    <t>Trg Loža 1
53291 Novalja</t>
  </si>
  <si>
    <t>Plitvice</t>
  </si>
  <si>
    <t>Gacka</t>
  </si>
  <si>
    <t>Ličko Lešće 315
53220 Otočac</t>
  </si>
  <si>
    <t>Jezero</t>
  </si>
  <si>
    <t>Josipa Jovića 19
53231 Plitvička Jezera</t>
  </si>
  <si>
    <t>Liberty Hotel (ex Liburnija)</t>
  </si>
  <si>
    <t>Lokunje 7
53291 Novalja</t>
  </si>
  <si>
    <t>Macola</t>
  </si>
  <si>
    <t>Trg Sv. Jurja 1
53230 Korenica</t>
  </si>
  <si>
    <t>Mirni kutak</t>
  </si>
  <si>
    <t>Gornja Dubrava 63
53220 Otočac</t>
  </si>
  <si>
    <t>Trg dr.Franje Tuđmana 1
53288 Karlobag</t>
  </si>
  <si>
    <t>Zvonimir s depandansom</t>
  </si>
  <si>
    <t>Kralja Zvonimira 28
53220 Otočac</t>
  </si>
  <si>
    <t>Žrnovnica
53284 Sveti Juraj</t>
  </si>
  <si>
    <t>Boškinac</t>
  </si>
  <si>
    <t>Škopaljska ulica 220
53291 Novalja</t>
  </si>
  <si>
    <t>Boutique Hotel Bura 45N (ex Libra)</t>
  </si>
  <si>
    <t>Obala Dr. Franje Tuđmana 8
53270 Senj</t>
  </si>
  <si>
    <t>In Excelsis</t>
  </si>
  <si>
    <t>Lunjski put 91
53291 Novalja</t>
  </si>
  <si>
    <t>Kaneo</t>
  </si>
  <si>
    <t>Lokunje 8
53291 Novalja</t>
  </si>
  <si>
    <t>La Luna Hotel (ex Luna Island Hotel)</t>
  </si>
  <si>
    <t>Lika Jug</t>
  </si>
  <si>
    <t>Odmorište jug, PUO Brinje, Autocesta ZG-ST, Dionica Tunel Mala Kapela-Žuta Lokva
53260 Brinje</t>
  </si>
  <si>
    <t>Lika Sjever</t>
  </si>
  <si>
    <t>Odmorište sjever, PUO Brinje, Autocesta ZG-ST, Dionica Tunel Mala Kapela-Žuta Lokva
53260 Brinje</t>
  </si>
  <si>
    <t>Lyra Hotel Plitvice</t>
  </si>
  <si>
    <t>Ličko Petrovo Selo 52
53233 Ličko Petrovo Selo</t>
  </si>
  <si>
    <t>Meduza</t>
  </si>
  <si>
    <t>Obala dr. Franje Tuđmana 13
53270 Senj</t>
  </si>
  <si>
    <t>Olea s depandansom Olea</t>
  </si>
  <si>
    <t>Kralja Zvonimira 33
53220 Otočac</t>
  </si>
  <si>
    <t>Stara Lika</t>
  </si>
  <si>
    <t>Dr. Franje Tuđmana 1
53000 Gospić</t>
  </si>
  <si>
    <t>Terra</t>
  </si>
  <si>
    <t>Slatinska 51
53291 Novalja</t>
  </si>
  <si>
    <t>Vila Velebita</t>
  </si>
  <si>
    <t>Joel s depandansom</t>
  </si>
  <si>
    <t>Jadranski put 17
53291 Novalja</t>
  </si>
  <si>
    <t>Plitvička Jezera</t>
  </si>
  <si>
    <t>Ličko Petrovo Selo 112/2
53231 Plitvička Jezera</t>
  </si>
  <si>
    <t>Fenomen Plitvice</t>
  </si>
  <si>
    <t>Plitvica Selo 81
53231 Plitvička Jezera</t>
  </si>
  <si>
    <t>Lastura</t>
  </si>
  <si>
    <t>Murve 4, Dubac
53291 Novalja</t>
  </si>
  <si>
    <t>Bunica 48
53270 Senj</t>
  </si>
  <si>
    <t xml:space="preserve">
53291 Novalja</t>
  </si>
  <si>
    <t>Škver</t>
  </si>
  <si>
    <t>Ujča</t>
  </si>
  <si>
    <t>Ujča 146/a
53284 Sveti Juraj</t>
  </si>
  <si>
    <t>Borje</t>
  </si>
  <si>
    <t>Vrelo Koreničko 3
53230 Korenica</t>
  </si>
  <si>
    <t>Rača</t>
  </si>
  <si>
    <t>Volarice 222 A
53284 Sveti Juraj</t>
  </si>
  <si>
    <t>Big Bear</t>
  </si>
  <si>
    <t>Donji Babin Potok 107b
53223 Vrhovine</t>
  </si>
  <si>
    <t>Straško</t>
  </si>
  <si>
    <t>Zeleni put 7
53291 Novalja</t>
  </si>
  <si>
    <t>Camping Plitvice</t>
  </si>
  <si>
    <t>Barba</t>
  </si>
  <si>
    <t>Starigrad Paklenica
23244 Starigrad</t>
  </si>
  <si>
    <t>Augusta Šenoe 42
23210 Biograd na moru</t>
  </si>
  <si>
    <t>Tina Ujevića 2
23210 Biograd na moru</t>
  </si>
  <si>
    <t>Albamaris</t>
  </si>
  <si>
    <t>Augusta Šenoe 40
23210 Biograd na moru</t>
  </si>
  <si>
    <t>Belveder</t>
  </si>
  <si>
    <t>Veli Brig 20
23250 Pag</t>
  </si>
  <si>
    <t>Punta 45
23206 Sukošan</t>
  </si>
  <si>
    <t>Beni</t>
  </si>
  <si>
    <t>Antuna Gustava Matoša 8
23250 Pag</t>
  </si>
  <si>
    <t>Bolero</t>
  </si>
  <si>
    <t>Ivana Meštrovića 1
23210 Biograd na moru</t>
  </si>
  <si>
    <t>Carpymore</t>
  </si>
  <si>
    <t>Kralja Tvrtka 10
23210 Biograd na moru</t>
  </si>
  <si>
    <t>Krešimirova obala 96
23000 Zadar</t>
  </si>
  <si>
    <t>Donat s depandansom</t>
  </si>
  <si>
    <t>Majstora Radovana 7
23000 Zadar</t>
  </si>
  <si>
    <t>Vlahe Bukovca 3
23210 Biograd na moru</t>
  </si>
  <si>
    <t>Dr. Franje Tuđmana 117
23206 Sukošan</t>
  </si>
  <si>
    <t>Lucija</t>
  </si>
  <si>
    <t>Braće Dežmalj 26
23242 Posedarje</t>
  </si>
  <si>
    <t>Marinko</t>
  </si>
  <si>
    <t>Vladana Desnice 18
23000 Zadar</t>
  </si>
  <si>
    <t>Matije Gupca 19
23000 Zadar</t>
  </si>
  <si>
    <t>Augusta Šenoe 24
23210 Biograd na moru</t>
  </si>
  <si>
    <t>Porto</t>
  </si>
  <si>
    <t>Nikole Jurišića 2
23000 Zadar</t>
  </si>
  <si>
    <t>Vicko</t>
  </si>
  <si>
    <t>Jose Dokoze 20
23244 Starigrad</t>
  </si>
  <si>
    <t>Žućo</t>
  </si>
  <si>
    <t>Augusta Šenoe 25
23210 Biograd na moru</t>
  </si>
  <si>
    <t>Art Hotel Kalelarga</t>
  </si>
  <si>
    <t>Ulica Majke Margarite 1
23000 Zadar</t>
  </si>
  <si>
    <t>Bastion</t>
  </si>
  <si>
    <t>Bedemi zadarskih pobuna 13
23000 Zadar</t>
  </si>
  <si>
    <t>Club Funimation Borik</t>
  </si>
  <si>
    <t>Diadora</t>
  </si>
  <si>
    <t>Punta Skala bb
23231 Petrčane</t>
  </si>
  <si>
    <t>Ilirija</t>
  </si>
  <si>
    <t>Tina Ujevića 7
23210 Biograd na moru</t>
  </si>
  <si>
    <t>In</t>
  </si>
  <si>
    <t>Šetalište kneza Branimira 32
23210 Biograd na moru</t>
  </si>
  <si>
    <t>Intermezzo</t>
  </si>
  <si>
    <t>Vukovarska 4
23250 Pag</t>
  </si>
  <si>
    <t>Kolovare</t>
  </si>
  <si>
    <t>Bože Peričića 14
23000 Zadar</t>
  </si>
  <si>
    <t>Kornati</t>
  </si>
  <si>
    <t>Laguna</t>
  </si>
  <si>
    <t>Put Bilotinjaka 4
23233 Privlaka</t>
  </si>
  <si>
    <t>Maxim</t>
  </si>
  <si>
    <t xml:space="preserve">
23286 Božava</t>
  </si>
  <si>
    <t>Meridijan</t>
  </si>
  <si>
    <t>Ante Starčevića 1
23250 Pag</t>
  </si>
  <si>
    <t>Petrčane</t>
  </si>
  <si>
    <t>7 Ulica br. 4
23231 Petrčane</t>
  </si>
  <si>
    <t>Pinija</t>
  </si>
  <si>
    <t>Ulica V br 1a
23231 Petrčane</t>
  </si>
  <si>
    <t>Plaža</t>
  </si>
  <si>
    <t>Marka Marulića 14
23250 Pag</t>
  </si>
  <si>
    <t>President</t>
  </si>
  <si>
    <t>Teatro Verdi</t>
  </si>
  <si>
    <t>Prokonzula Grgura 3
23000 Zadar</t>
  </si>
  <si>
    <t>Torretta Palace s depandansom I i depandansom II</t>
  </si>
  <si>
    <t>Obala dr.Franje Tuđmana 132
23207 Turanj</t>
  </si>
  <si>
    <t>Vila 4m</t>
  </si>
  <si>
    <t>ZaDar s depandansom</t>
  </si>
  <si>
    <t>Đure Marušića 45
23000 Zadar</t>
  </si>
  <si>
    <t>Iadera</t>
  </si>
  <si>
    <t>Punta Skala
23231 Petrčane</t>
  </si>
  <si>
    <t>Condura Croatica</t>
  </si>
  <si>
    <t>Put Škrile 1, Ninske Vodice
23000 Zadar</t>
  </si>
  <si>
    <t>Lekavski</t>
  </si>
  <si>
    <t>Dražnikova 15, Zaton-Nin
23232 Zaton</t>
  </si>
  <si>
    <t>Alan</t>
  </si>
  <si>
    <t>Dr. Franje Tuđmana 14
23244 Starigrad</t>
  </si>
  <si>
    <t>Božava</t>
  </si>
  <si>
    <t>Dugi otok
23286 Božava</t>
  </si>
  <si>
    <t>Margarita Maris</t>
  </si>
  <si>
    <t>Put Primorja 131
23207 Sveti Filip i Jakov</t>
  </si>
  <si>
    <t>San Antonio</t>
  </si>
  <si>
    <t>Put Solina 49
23210 Biograd na moru</t>
  </si>
  <si>
    <t>Crvena Luka</t>
  </si>
  <si>
    <t>Crvena luka 1
23210 Biograd na moru</t>
  </si>
  <si>
    <t>Zaton</t>
  </si>
  <si>
    <t>Dražnikova 76t
23232 Zaton</t>
  </si>
  <si>
    <t>Vila 4M</t>
  </si>
  <si>
    <t>Antonio</t>
  </si>
  <si>
    <t>Jadranska cesta 121
23207 Turanj</t>
  </si>
  <si>
    <t>Buqez</t>
  </si>
  <si>
    <t>Jadranska turistička cesta 22i
23211 Drage</t>
  </si>
  <si>
    <t>Ivana Pavla II
23233 Privlaka</t>
  </si>
  <si>
    <t>Diana&amp;Josip</t>
  </si>
  <si>
    <t>Put Solina 55
23210 Biograd na moru</t>
  </si>
  <si>
    <t>Jakov</t>
  </si>
  <si>
    <t>Glavičice bb
23244 Starigrad</t>
  </si>
  <si>
    <t>Livada</t>
  </si>
  <si>
    <t>Put Primorja 26
23207 Sveti Filip i Jakov</t>
  </si>
  <si>
    <t>Lučina</t>
  </si>
  <si>
    <t>Pašman 145
23262 Pašman</t>
  </si>
  <si>
    <t>Mia</t>
  </si>
  <si>
    <t>Put Solina 47
23210 Biograd na moru</t>
  </si>
  <si>
    <t>Nacionalni park</t>
  </si>
  <si>
    <t>Dr. Franje Tuđmana 14a
23244 Starigrad</t>
  </si>
  <si>
    <t>Nordsee</t>
  </si>
  <si>
    <t xml:space="preserve">
23211 Pakoštane</t>
  </si>
  <si>
    <t>Porat</t>
  </si>
  <si>
    <t xml:space="preserve">
23275 Ugljan</t>
  </si>
  <si>
    <t>Sovinje</t>
  </si>
  <si>
    <t>Plažina 100
23212 Tkon</t>
  </si>
  <si>
    <t>Šibuljina</t>
  </si>
  <si>
    <t xml:space="preserve">
23245 Tribanj</t>
  </si>
  <si>
    <t>Šimuni</t>
  </si>
  <si>
    <t xml:space="preserve">
23251 Šimuni</t>
  </si>
  <si>
    <t>Put primorja 1
23207 Sveti Filip i Jakov</t>
  </si>
  <si>
    <t>Adriasol</t>
  </si>
  <si>
    <t>Tomislava Baždarića 3
23312 Novigrad</t>
  </si>
  <si>
    <t>Autocamp Arcadia</t>
  </si>
  <si>
    <t>Biograd</t>
  </si>
  <si>
    <t>Put Solina 51
23210 Biograd na moru</t>
  </si>
  <si>
    <t>Kamp Kargita</t>
  </si>
  <si>
    <t>Veli klanac 105
23287 Veli Rat</t>
  </si>
  <si>
    <t>Karin</t>
  </si>
  <si>
    <t xml:space="preserve">
23452 Donji Karin</t>
  </si>
  <si>
    <t>Katinka</t>
  </si>
  <si>
    <t>Ljutić</t>
  </si>
  <si>
    <t>Slanica 1
23210 Biograd na moru</t>
  </si>
  <si>
    <t>Brune Bušića 45
23211 Pakoštane</t>
  </si>
  <si>
    <t>Pisak</t>
  </si>
  <si>
    <t>Put Bunarića 47
23244 Seline</t>
  </si>
  <si>
    <t>Plantaža</t>
  </si>
  <si>
    <t>Put plantaže 2
23244 Starigrad</t>
  </si>
  <si>
    <t>Put primorja 54 c
23207 Sveti Filip i Jakov</t>
  </si>
  <si>
    <t>Tabor</t>
  </si>
  <si>
    <t>Put mula 36
23233 Privlaka</t>
  </si>
  <si>
    <t>Vransko Jezero - Crikvene</t>
  </si>
  <si>
    <t>Bluesun kamp Paklenica</t>
  </si>
  <si>
    <t>Camping Ugljan Resort</t>
  </si>
  <si>
    <t>Put uvale suha 1
23275 Ugljan</t>
  </si>
  <si>
    <t>Kozarica</t>
  </si>
  <si>
    <t>Brune Bušića bb
23211 Pakoštane</t>
  </si>
  <si>
    <t>Mandarino</t>
  </si>
  <si>
    <t>Verunić b.b.
23287 Soline</t>
  </si>
  <si>
    <t>Mićanovi Dvori</t>
  </si>
  <si>
    <t>Drage bb
23450 Obrovac</t>
  </si>
  <si>
    <t>Tribanj - Kozjača
23244 Starigrad</t>
  </si>
  <si>
    <t>Oaza mira</t>
  </si>
  <si>
    <t>Dr.Franje Tuđmana 2
23211 Drage</t>
  </si>
  <si>
    <t>Park Soline</t>
  </si>
  <si>
    <t>Put Kumenta 16
23210 Biograd na moru</t>
  </si>
  <si>
    <t>Pašman</t>
  </si>
  <si>
    <t>Lučina 155/B
23262 Pašman</t>
  </si>
  <si>
    <t>Olive Island Marina</t>
  </si>
  <si>
    <t>Otok Ugljan
23275 Ugljan</t>
  </si>
  <si>
    <t>Šetalište kneza Branimira 1
23210 Biograd na moru</t>
  </si>
  <si>
    <t>Jadran</t>
  </si>
  <si>
    <t>Hoteli Solaris 86
22000 Šibenik</t>
  </si>
  <si>
    <t>Maestral</t>
  </si>
  <si>
    <t>Ulica IX br.1
22233 Prvić Luka</t>
  </si>
  <si>
    <t>Miran</t>
  </si>
  <si>
    <t>Zagrebačka 37
22213 Pirovac</t>
  </si>
  <si>
    <t>Niko (ex Excelsior)</t>
  </si>
  <si>
    <t>Nikola</t>
  </si>
  <si>
    <t>Ante Lasana - Kabalera 51
22211 Vodice</t>
  </si>
  <si>
    <t>Orion</t>
  </si>
  <si>
    <t>Stablinac 2
22211 Vodice</t>
  </si>
  <si>
    <t>Ulica stubište 1
22320 Drniš</t>
  </si>
  <si>
    <t>Plava Laguna</t>
  </si>
  <si>
    <t>Put Jazina 33, Plava Laguna
22240 Tisno</t>
  </si>
  <si>
    <t>Roški slap</t>
  </si>
  <si>
    <t>Roški slap 1
22320 Drniš</t>
  </si>
  <si>
    <t>Skradinski Buk s depandansom</t>
  </si>
  <si>
    <t>Ulica Burinovac 2
22222 Skradin</t>
  </si>
  <si>
    <t>Put Vatroslava Lisinskog 28A
22211 Vodice</t>
  </si>
  <si>
    <t>Vrata Krke</t>
  </si>
  <si>
    <t>Armerun</t>
  </si>
  <si>
    <t>Obala hrvatske mornarice 1
22000 Šibenik</t>
  </si>
  <si>
    <t>Trg Šime Vlašića 3
22240 Tisno</t>
  </si>
  <si>
    <t>D-Resort Šibenik</t>
  </si>
  <si>
    <t>Obala Jerka Šižgorića 1
22000 Šibenik</t>
  </si>
  <si>
    <t>Duje</t>
  </si>
  <si>
    <t>XVII ulica 20
22211 Srima</t>
  </si>
  <si>
    <t>Heritage Hotel King Krešimir</t>
  </si>
  <si>
    <t>Dobrić 2
22000 Šibenik</t>
  </si>
  <si>
    <t>Hotel Life</t>
  </si>
  <si>
    <t>Rtić bb
22203 Rogoznica</t>
  </si>
  <si>
    <t>Hotel Vila Radin</t>
  </si>
  <si>
    <t>Grgura Ninskog 10
22211 Vodice</t>
  </si>
  <si>
    <t>Life Palace</t>
  </si>
  <si>
    <t>Trg Šibenskih palih boraca 1
22000 Šibenik</t>
  </si>
  <si>
    <t>Uvala Soline 1
22203 Rogoznica</t>
  </si>
  <si>
    <t>Ljudevita Gaja 4
22211 Vodice</t>
  </si>
  <si>
    <t>Olympia</t>
  </si>
  <si>
    <t>Ljudevita Gaja 6
22211 Vodice</t>
  </si>
  <si>
    <t>Olympia Sky</t>
  </si>
  <si>
    <t>Panorama</t>
  </si>
  <si>
    <t>Šibenski most 11
22000 Šibenik</t>
  </si>
  <si>
    <t>Perla</t>
  </si>
  <si>
    <t>Punta</t>
  </si>
  <si>
    <t>Grgura Ninskog 1
22211 Vodice</t>
  </si>
  <si>
    <t>Scala</t>
  </si>
  <si>
    <t>Ante Lasan Kabalera 22
22211 Vodice</t>
  </si>
  <si>
    <t>Spongiola</t>
  </si>
  <si>
    <t>Obala I br.58
22010 Krapanj</t>
  </si>
  <si>
    <t>Jezera Village (ex Jezera Lovišća)</t>
  </si>
  <si>
    <t>Uvala Lovišća
22242 Jezera</t>
  </si>
  <si>
    <t>Hostin (ex Rastovac)</t>
  </si>
  <si>
    <t>Petrića glava 34
22240 Tisno</t>
  </si>
  <si>
    <t>Ville Matilde</t>
  </si>
  <si>
    <t>Ville Kornati</t>
  </si>
  <si>
    <t>Hotelsko Naselje Solaris bb
22000 Šibenik</t>
  </si>
  <si>
    <t>Kosirina</t>
  </si>
  <si>
    <t>Kosirna bb
22244 Betina</t>
  </si>
  <si>
    <t>Plitka Vala</t>
  </si>
  <si>
    <t>Kralja Petra Krešimira IV 190
22244 Betina</t>
  </si>
  <si>
    <t>Huljerat 1/a
22202 Primošten</t>
  </si>
  <si>
    <t>Dalmacija</t>
  </si>
  <si>
    <t>Hostin Tisno (ex Rastovac)</t>
  </si>
  <si>
    <t>Imperial</t>
  </si>
  <si>
    <t>Oaza</t>
  </si>
  <si>
    <t>Uvala Lučica, Modrave
22240 Tisno</t>
  </si>
  <si>
    <t>Rehut Murter Slanica</t>
  </si>
  <si>
    <t>Turistička 1A
22243 Murter</t>
  </si>
  <si>
    <t>Slanica</t>
  </si>
  <si>
    <t>Uvala Slanica bb
22243 Murter</t>
  </si>
  <si>
    <t>Jasenovo</t>
  </si>
  <si>
    <t>Uvala Jasenova 123
22010 Žaborić</t>
  </si>
  <si>
    <t>Obonjan</t>
  </si>
  <si>
    <t>otok Obonjan
22000 Šibenik</t>
  </si>
  <si>
    <t>Solaris</t>
  </si>
  <si>
    <t>Dobri Dolac bb
22215 Zaton</t>
  </si>
  <si>
    <t>ACI marina Vodice</t>
  </si>
  <si>
    <t>Artina 13A
22211 Vodice</t>
  </si>
  <si>
    <t>Betina</t>
  </si>
  <si>
    <t>Nikole Škevine 15
22244 Betina</t>
  </si>
  <si>
    <t>D-Marin Mandalina Marina</t>
  </si>
  <si>
    <t>Marina Pirovac</t>
  </si>
  <si>
    <t>Obala Rtine 1a
22213 Pirovac</t>
  </si>
  <si>
    <t>Arkada</t>
  </si>
  <si>
    <t>Priko bb
21460 Stari Grad</t>
  </si>
  <si>
    <t>Biševo</t>
  </si>
  <si>
    <t>Ribarska 72
21485 Komiža</t>
  </si>
  <si>
    <t>Concordia</t>
  </si>
  <si>
    <t>Obala bana Berislavića 22
21220 Trogir</t>
  </si>
  <si>
    <t>Delfin, Hvar Harbourcourt Hotel (ex Delfin)</t>
  </si>
  <si>
    <t>Obala Fabrika 36
21450 Hvar</t>
  </si>
  <si>
    <t>Lavanda</t>
  </si>
  <si>
    <t>Naselje Helios 6
21460 Stari Grad</t>
  </si>
  <si>
    <t>Obala kralja Tomislava 38
21214 Kaštel Kambelovac</t>
  </si>
  <si>
    <t>Obala Sv. Jurja 30
21480 Vis</t>
  </si>
  <si>
    <t>Put Duilovo 23
21000 Split</t>
  </si>
  <si>
    <t>Franje Tuđmana 969
21216 Kaštel Štafilić</t>
  </si>
  <si>
    <t>Alkar</t>
  </si>
  <si>
    <t>Vrlička ulica 50
21230 Sinj</t>
  </si>
  <si>
    <t>AS</t>
  </si>
  <si>
    <t>Kopilica 8/A
21000 Split</t>
  </si>
  <si>
    <t>Branimirova obala 115
21327 Podgora</t>
  </si>
  <si>
    <t>Baletna škola</t>
  </si>
  <si>
    <t>Ante Starčevića bb
21214 Kaštel Kambelovac</t>
  </si>
  <si>
    <t>Bavaria</t>
  </si>
  <si>
    <t>Hrvatskih žrtava 133
21220 Seget Donji</t>
  </si>
  <si>
    <t>Kardinala Alojzija Stepinca 42
21220 Trogir</t>
  </si>
  <si>
    <t>Benjamin</t>
  </si>
  <si>
    <t>Ulica Sv. Petra od Klobučca 4
21216 Kaštel Novi</t>
  </si>
  <si>
    <t>Biokovka</t>
  </si>
  <si>
    <t>Put Cvitačke 9
21300 Makarska</t>
  </si>
  <si>
    <t>Bluesun Hotel Borak s depandansama (ex Riu Borak)</t>
  </si>
  <si>
    <t>Put Zlatnog rata 42
21420 Bol</t>
  </si>
  <si>
    <t>Bonaca</t>
  </si>
  <si>
    <t>Consul</t>
  </si>
  <si>
    <t>Tršćanska 34
21000 Split</t>
  </si>
  <si>
    <t>Croatia</t>
  </si>
  <si>
    <t>Vlade Avelinija 5
21450 Hvar</t>
  </si>
  <si>
    <t>Kralja Petra Krešimira IV br. 41
21300 Makarska</t>
  </si>
  <si>
    <t xml:space="preserve">
21450 Hvar</t>
  </si>
  <si>
    <t>Elu Iris</t>
  </si>
  <si>
    <t>Put Radoševca 8
21000 Split</t>
  </si>
  <si>
    <t>Gradac</t>
  </si>
  <si>
    <t>Hotel Riva</t>
  </si>
  <si>
    <t>Slakovac 8
21335 Brist</t>
  </si>
  <si>
    <t>Hvar (ex Mina)</t>
  </si>
  <si>
    <t>Jelsa 893
21465 Jelsa</t>
  </si>
  <si>
    <t>Issa</t>
  </si>
  <si>
    <t>Šetalište Apolonija Zanelle 5
21480 Vis</t>
  </si>
  <si>
    <t>Sustipanski put 23
21000 Split</t>
  </si>
  <si>
    <t>Kaštil</t>
  </si>
  <si>
    <t>Frane Radića 1
21420 Bol</t>
  </si>
  <si>
    <t>Krilo</t>
  </si>
  <si>
    <t>Poljička cesta krilo 27
21314 Jesenice</t>
  </si>
  <si>
    <t>Lukas</t>
  </si>
  <si>
    <t>Magistrala 1a
21330 Gradac</t>
  </si>
  <si>
    <t>Filipinska 1
21322 Brela</t>
  </si>
  <si>
    <t>Makarska</t>
  </si>
  <si>
    <t>Potok 17
21300 Makarska</t>
  </si>
  <si>
    <t>Filipinska 2
21322 Brela</t>
  </si>
  <si>
    <t>Maritimo</t>
  </si>
  <si>
    <t>Put Cvitačke 2a
21300 Makarska</t>
  </si>
  <si>
    <t>Ulica hrvatskih žrtava 185
21220 Seget Donji</t>
  </si>
  <si>
    <t>More</t>
  </si>
  <si>
    <t>Šetalište Pape Ivana Pavla II br. 27
21000 Split</t>
  </si>
  <si>
    <t>Nano</t>
  </si>
  <si>
    <t>Gornja Vala 8
21333 Drvenik</t>
  </si>
  <si>
    <t>Neptun</t>
  </si>
  <si>
    <t>Dračevice 35
21325 Tučepi</t>
  </si>
  <si>
    <t>Jadranska 141
21330 Gradac</t>
  </si>
  <si>
    <t>Neva</t>
  </si>
  <si>
    <t>Cesta Mutogras 26
21312 Podstrana</t>
  </si>
  <si>
    <t>Peristil</t>
  </si>
  <si>
    <t>Poljana Kraljice Jelene 5
21000 Split</t>
  </si>
  <si>
    <t>Prvan</t>
  </si>
  <si>
    <t>Zagrebačka 31
21276 Vrgorac</t>
  </si>
  <si>
    <t>Roko</t>
  </si>
  <si>
    <t>Lindlarska 43
21215 Kaštel Lukšić</t>
  </si>
  <si>
    <t>Sagitta</t>
  </si>
  <si>
    <t>Ruskamen bb
21317 Lokva Rogoznica</t>
  </si>
  <si>
    <t>Sunce</t>
  </si>
  <si>
    <t>Grljevačka 146
21312 Podstrana</t>
  </si>
  <si>
    <t>Sunce s depandansama</t>
  </si>
  <si>
    <t>Obala 36
21330 Gradac</t>
  </si>
  <si>
    <t>Sv. Mihovil</t>
  </si>
  <si>
    <t>Bana Jelačića 8
21240 Trilj</t>
  </si>
  <si>
    <t>Štacija</t>
  </si>
  <si>
    <t>Šetalište Miljenka i Dobrile 34
21215 Kaštel Lukšić</t>
  </si>
  <si>
    <t>Timun</t>
  </si>
  <si>
    <t>Pokrivenik
21450 Hvar</t>
  </si>
  <si>
    <t>Tragos</t>
  </si>
  <si>
    <t>Budislavićeva 3
21220 Trogir</t>
  </si>
  <si>
    <t>Trogir</t>
  </si>
  <si>
    <t>Sinjska bb
21220 Trogir</t>
  </si>
  <si>
    <t>Trogirski dvori</t>
  </si>
  <si>
    <t>Kneza Trpimira 245
21220 Trogir</t>
  </si>
  <si>
    <t>Venezia</t>
  </si>
  <si>
    <t>Bruna Bušića 40
21260 Imotski</t>
  </si>
  <si>
    <t>Viktorija</t>
  </si>
  <si>
    <t>Put Šargere 12
21220 Seget Vranjica</t>
  </si>
  <si>
    <t>Vila Tina</t>
  </si>
  <si>
    <t>Cesta Domovinske zahvalnosti 63
21224 Arbanija</t>
  </si>
  <si>
    <t>Villa Diana</t>
  </si>
  <si>
    <t>Kuzmanića 3
21000 Split</t>
  </si>
  <si>
    <t>Villa Dvor</t>
  </si>
  <si>
    <t>Mosorska c. 13
21310 Omiš</t>
  </si>
  <si>
    <t>Zdilar</t>
  </si>
  <si>
    <t>Glavina Donja bb
21260 Imotski</t>
  </si>
  <si>
    <t>Adriana, Hvar Spa Hotel (ex Adriana marina hotel and SPA,ex Adriatic)</t>
  </si>
  <si>
    <t>Obala Fabrika 28
21450 Hvar</t>
  </si>
  <si>
    <t>Amfora, Hvar Grand Beach Resort</t>
  </si>
  <si>
    <t>Biskupa Jurja Dubokovića 5
21450 Hvar</t>
  </si>
  <si>
    <t>Put Vele Luke 10
21400 Supetar</t>
  </si>
  <si>
    <t>Amphora</t>
  </si>
  <si>
    <t>Šetalište Ivana Pavla II br. 51
21000 Split</t>
  </si>
  <si>
    <t>Ani</t>
  </si>
  <si>
    <t>Ante Starčevića 81
21300 Makarska</t>
  </si>
  <si>
    <t>Antica</t>
  </si>
  <si>
    <t>Trajektno pristanište 3
21460 Stari Grad</t>
  </si>
  <si>
    <t>Gornja Vala 3
21333 Drvenik</t>
  </si>
  <si>
    <t>Ulica slobode 41
21000 Split</t>
  </si>
  <si>
    <t>Bacchus</t>
  </si>
  <si>
    <t>Bella Vista</t>
  </si>
  <si>
    <t>Gornja Vala 46
21333 Drvenik</t>
  </si>
  <si>
    <t>Bifora Heritage Hotel</t>
  </si>
  <si>
    <t>Lučica 11
21220 Trogir</t>
  </si>
  <si>
    <t>Biokovo</t>
  </si>
  <si>
    <t>Obala kralja Tomislava 14
21300 Makarska</t>
  </si>
  <si>
    <t>Bluesun hotel Soline s depandansom Mirna (ex Soline)</t>
  </si>
  <si>
    <t>Trg Gospe od Karmela 1
21322 Brela</t>
  </si>
  <si>
    <t>Bol</t>
  </si>
  <si>
    <t>Hrvatskih domobrana 19
21420 Bol</t>
  </si>
  <si>
    <t>Boutique Hotel Mirjam</t>
  </si>
  <si>
    <t>Ivana Gorana Kovačića 11c
21300 Makarska</t>
  </si>
  <si>
    <t>Vukovarska 35b
21000 Split</t>
  </si>
  <si>
    <t>Bretanide s depandansama No1, No2 i No3 (ex Bretanide)</t>
  </si>
  <si>
    <t>Put Zlatnog rata 50
21420 Bol</t>
  </si>
  <si>
    <t>Briig Boutique Hotel</t>
  </si>
  <si>
    <t>Kaliterna 1
21000 Split</t>
  </si>
  <si>
    <t>Brown Beach House</t>
  </si>
  <si>
    <t>Put Gradine 66
21220 Trogir</t>
  </si>
  <si>
    <t>Conte</t>
  </si>
  <si>
    <t>Promajna 25/A
21320 Baška Voda</t>
  </si>
  <si>
    <t>Corner</t>
  </si>
  <si>
    <t>Mažuranićevo šetalište 1
21000 Split</t>
  </si>
  <si>
    <t>Iza Palaca 1
21320 Baška Voda</t>
  </si>
  <si>
    <t>Cvita</t>
  </si>
  <si>
    <t>Mihanovićeva 42f
21000 Split</t>
  </si>
  <si>
    <t>Damianii</t>
  </si>
  <si>
    <t>Poljićka cesta Golubinka 11a
21315 Duće</t>
  </si>
  <si>
    <t>Dea</t>
  </si>
  <si>
    <t>Hvarskih bratoviština 4
21450 Hvar</t>
  </si>
  <si>
    <t>Dioklecijan hotel &amp; Residence</t>
  </si>
  <si>
    <t>Kranjčevićeva 45
21000 Split</t>
  </si>
  <si>
    <t>Strožanska cesta 76
21312 Podstrana</t>
  </si>
  <si>
    <t>Elaphusa</t>
  </si>
  <si>
    <t>Put Zlatnog rata 46
21420 Bol</t>
  </si>
  <si>
    <t>Fanat</t>
  </si>
  <si>
    <t>Pape Ivana Pavla II br.36
21000 Split</t>
  </si>
  <si>
    <t>Fortuna</t>
  </si>
  <si>
    <t xml:space="preserve">
21450 Milna</t>
  </si>
  <si>
    <t>Globo</t>
  </si>
  <si>
    <t>Lovretska 18
21000 Split</t>
  </si>
  <si>
    <t>Grand Hotel Slavia</t>
  </si>
  <si>
    <t>Obala sv. Nikole 71
21320 Baška Voda</t>
  </si>
  <si>
    <t>Hani</t>
  </si>
  <si>
    <t>Gornja Vala 6
21333 Drvenik</t>
  </si>
  <si>
    <t>Horizont</t>
  </si>
  <si>
    <t>Stjepana Radića 2
21320 Baška Voda</t>
  </si>
  <si>
    <t>Hotel Plaža</t>
  </si>
  <si>
    <t>Poljička cesta 79, Luka III, Dugi Rat
21315 Duće</t>
  </si>
  <si>
    <t>Ivando</t>
  </si>
  <si>
    <t>Gornja Vala 43 a
21333 Drvenik</t>
  </si>
  <si>
    <t>Kaktus</t>
  </si>
  <si>
    <t>Put Vele Luke 4
21400 Supetar</t>
  </si>
  <si>
    <t>Krasna &amp; Srećko</t>
  </si>
  <si>
    <t>Gornja vala 43b
21333 Drvenik</t>
  </si>
  <si>
    <t>Lifestyle Hotel Vitar</t>
  </si>
  <si>
    <t>Bračka cesta 10
21420 Bol</t>
  </si>
  <si>
    <t>Lipa</t>
  </si>
  <si>
    <t>Porat 1
21410 Postira</t>
  </si>
  <si>
    <t>Luxe</t>
  </si>
  <si>
    <t>Kralja Zvonimira 6
21000 Split</t>
  </si>
  <si>
    <t>Marco Polo</t>
  </si>
  <si>
    <t>Obala 15
21330 Gradac</t>
  </si>
  <si>
    <t>Marmont</t>
  </si>
  <si>
    <t>Zadarska 13
21000 Split</t>
  </si>
  <si>
    <t>Marul</t>
  </si>
  <si>
    <t>Ćirila i Metoda 7
21000 Split</t>
  </si>
  <si>
    <t>Marvie Hotel</t>
  </si>
  <si>
    <t>Peričićeva 1
21000 Split</t>
  </si>
  <si>
    <t>Medora Auri s depandansama Agava, Oliva i Mimoza (ex Minerva)</t>
  </si>
  <si>
    <t>Tina Ujevića 7
21327 Podgora</t>
  </si>
  <si>
    <t>Milenij - Makarska (ex Lav)</t>
  </si>
  <si>
    <t>Put Cvitačke 4a
21300 Makarska</t>
  </si>
  <si>
    <t>Mondo (ex Dalmina)</t>
  </si>
  <si>
    <t>Kopilica 5
21000 Split</t>
  </si>
  <si>
    <t>Monika</t>
  </si>
  <si>
    <t>Budislavićeva 12
21220 Trogir</t>
  </si>
  <si>
    <t>Nestos</t>
  </si>
  <si>
    <t>Poljička cesta - Rogač 47
21315 Duće</t>
  </si>
  <si>
    <t>Noemia (ex Gađa)</t>
  </si>
  <si>
    <t>Stjepana Radića 13
21320 Baška Voda</t>
  </si>
  <si>
    <t>Ola</t>
  </si>
  <si>
    <t>Ulica hrvatskih žrtava 296
21220 Seget Donji</t>
  </si>
  <si>
    <t>Poljička 26E
21000 Split</t>
  </si>
  <si>
    <t>Osam</t>
  </si>
  <si>
    <t>Vlačica 3
21400 Supetar</t>
  </si>
  <si>
    <t>Osejava</t>
  </si>
  <si>
    <t>Šetalište dr. Fra Jure Radića 3
21300 Makarska</t>
  </si>
  <si>
    <t>Kralja Petra Krešimira IV br. 23
21300 Makarska</t>
  </si>
  <si>
    <t>Pastura</t>
  </si>
  <si>
    <t>Vrilo 28
21410 Postira</t>
  </si>
  <si>
    <t>Pašike</t>
  </si>
  <si>
    <t>Splitska 4
21220 Trogir</t>
  </si>
  <si>
    <t>Trg kralja Tomislava 6
21310 Omiš</t>
  </si>
  <si>
    <t>Pleter s depandansom</t>
  </si>
  <si>
    <t>Prilaz moru 68
21318 Mimice</t>
  </si>
  <si>
    <t>Quercus</t>
  </si>
  <si>
    <t>Donja Vala bb
21333 Drvenik</t>
  </si>
  <si>
    <t>Riva 27
21450 Hvar</t>
  </si>
  <si>
    <t>Rosina</t>
  </si>
  <si>
    <t>Vukovarska 38
21300 Makarska</t>
  </si>
  <si>
    <t>Rotondo s depandansom (ex Rotondo)</t>
  </si>
  <si>
    <t>Hrvatskih žrtava 47/A // Hrvatskih žrtava 78 
21220 Seget Donji</t>
  </si>
  <si>
    <t>Salona Palace</t>
  </si>
  <si>
    <t>Don Frane Bulića 87
21210 Solin</t>
  </si>
  <si>
    <t>San Giorgio</t>
  </si>
  <si>
    <t>Petra Hektorovića 2
21480 Vis</t>
  </si>
  <si>
    <t>Saudade</t>
  </si>
  <si>
    <t>Ulica šetalište dr. Nike Andrijaševića 11
21330 Gradac</t>
  </si>
  <si>
    <t>Porat 136
21329 Živogošće</t>
  </si>
  <si>
    <t>Igrane 320
21329 Igrane</t>
  </si>
  <si>
    <t>Split</t>
  </si>
  <si>
    <t>Strožanačka 20
21312 Podstrana</t>
  </si>
  <si>
    <t>Split Inn</t>
  </si>
  <si>
    <t>4. gardijske brigade 55
21000 Split</t>
  </si>
  <si>
    <t>St Hildegard</t>
  </si>
  <si>
    <t>Sveti Križ</t>
  </si>
  <si>
    <t>Ulica domovinske zahvalnosti 1
21224 Arbanija</t>
  </si>
  <si>
    <t>Trogir Palace</t>
  </si>
  <si>
    <t>Put Gradine 8
21220 Trogir</t>
  </si>
  <si>
    <t>Valamar Meteor Hotel (ex Meteor)</t>
  </si>
  <si>
    <t>Kralja Petra Krešimira IV 19
21300 Makarska</t>
  </si>
  <si>
    <t>Vestibul Palace</t>
  </si>
  <si>
    <t>Iza Vestibula 4a
21000 Split</t>
  </si>
  <si>
    <t>Vila Sikaa</t>
  </si>
  <si>
    <t>Obala kralja Zvonimira 13
21220 Trogir</t>
  </si>
  <si>
    <t>Villa Harmony</t>
  </si>
  <si>
    <t>Šetalište Petra Preradovića 1a
21000 Split</t>
  </si>
  <si>
    <t>Villa Marija</t>
  </si>
  <si>
    <t>Donji Ratac 24
21325 Tučepi</t>
  </si>
  <si>
    <t>Obala kralja Tomislava 7a
21215 Kaštel Lukšić</t>
  </si>
  <si>
    <t>Vrilo</t>
  </si>
  <si>
    <t>Porat 39 (Postire)
21400 Supetar</t>
  </si>
  <si>
    <t>XII Century Heritage hotel</t>
  </si>
  <si>
    <t>Mornarska 23
21220 Trogir</t>
  </si>
  <si>
    <t>Atrium</t>
  </si>
  <si>
    <t>Domovinskog rata 49/a
21000 Split</t>
  </si>
  <si>
    <t>Berulia s depandansama (ex Berulia)</t>
  </si>
  <si>
    <t>Frankopanska 66
21322 Brela</t>
  </si>
  <si>
    <t>Sinjska ulica 6
21000 Split</t>
  </si>
  <si>
    <t>Le Meridien Lav</t>
  </si>
  <si>
    <t>Grljevačka 2/a
21312 Podstrana</t>
  </si>
  <si>
    <t>Maslina</t>
  </si>
  <si>
    <t>Uvala Maslinica
21460 Stari Grad</t>
  </si>
  <si>
    <t>Palace Elisabeth Hvar Heritage Hotel (ex The Palace)</t>
  </si>
  <si>
    <t>Trg Sv. Stjepana 5
21450 Hvar</t>
  </si>
  <si>
    <t>Hatzeov perivoj 3
21000 Split</t>
  </si>
  <si>
    <t>Kralja Petra Krešimira IV 11
21210 Solin</t>
  </si>
  <si>
    <t>Puteus Palace</t>
  </si>
  <si>
    <t>Trg Sv. Jeronima 4
21412 Pučišća</t>
  </si>
  <si>
    <t>Tui Blue Jadran</t>
  </si>
  <si>
    <t>Slatina 1
21325 Tučepi</t>
  </si>
  <si>
    <t>Pharia</t>
  </si>
  <si>
    <t>Put Podstina 1
21450 Hvar</t>
  </si>
  <si>
    <t>Flora</t>
  </si>
  <si>
    <t>Dračevice 32
21325 Tučepi</t>
  </si>
  <si>
    <t>Milenij</t>
  </si>
  <si>
    <t>Šetalište Kralja Petra Krešimira IV
21320 Baška Voda</t>
  </si>
  <si>
    <t>Šetalište Sv. Petra 1
21300 Makarska</t>
  </si>
  <si>
    <t>Sky Beach Aparthotel</t>
  </si>
  <si>
    <t>Obala 137
21222 Marina</t>
  </si>
  <si>
    <t>Sunčeva postelja</t>
  </si>
  <si>
    <t>Slatina 2
21325 Tučepi</t>
  </si>
  <si>
    <t>Andrije Kačića Miošića 1
21420 Bol</t>
  </si>
  <si>
    <t>Alem</t>
  </si>
  <si>
    <t>Baško Polje
21320 Baška Voda</t>
  </si>
  <si>
    <t>Beta</t>
  </si>
  <si>
    <t>Brzet</t>
  </si>
  <si>
    <t>Brzet 13
21310 Omiš</t>
  </si>
  <si>
    <t>Put Cvitačke 15
21300 Makarska</t>
  </si>
  <si>
    <t>Adria Club</t>
  </si>
  <si>
    <t>Alfa</t>
  </si>
  <si>
    <t>Bol
21420 Bol</t>
  </si>
  <si>
    <t>Bretanide</t>
  </si>
  <si>
    <t>Hrvatskih žrtava 147
21220 Seget Donji</t>
  </si>
  <si>
    <t>Vrboska 184
21463 Vrboska</t>
  </si>
  <si>
    <t>Sirena (ex Sirena - Beachwood resort)</t>
  </si>
  <si>
    <t>Dr. Oresta Žunkovića 1
21450 Hvar</t>
  </si>
  <si>
    <t>Afrodita</t>
  </si>
  <si>
    <t>M 8 Milna (ex Waterman Milna Marina Hotel)</t>
  </si>
  <si>
    <t>Brdo II
21450 Milna</t>
  </si>
  <si>
    <t>Morenia</t>
  </si>
  <si>
    <t>Kapeć bb
21335 Podaca</t>
  </si>
  <si>
    <t>Hrbat</t>
  </si>
  <si>
    <t>Put Nemire 61
21310 Omiš</t>
  </si>
  <si>
    <t>Lovrina Vala</t>
  </si>
  <si>
    <t>Lovrina Vala 10, 12 i 14
21318 Marušići</t>
  </si>
  <si>
    <t>Put Cvitačke 6
21300 Makarska</t>
  </si>
  <si>
    <t>Primordia</t>
  </si>
  <si>
    <t>Vranjica Belvedere</t>
  </si>
  <si>
    <t>Kralja Zvonimira 62
21220 Seget Vranjica</t>
  </si>
  <si>
    <t>VRANJICA BELVEDERE d.d.
Kralja Zvonimira 62, 21220 Seget Vranjica</t>
  </si>
  <si>
    <t>Natalia</t>
  </si>
  <si>
    <t>Branimirova obala 57
21327 Podgora</t>
  </si>
  <si>
    <t>Noemia Apartmani</t>
  </si>
  <si>
    <t>Ikovac 41
21320 Baška Voda</t>
  </si>
  <si>
    <t>Noemia Resort</t>
  </si>
  <si>
    <t>Dr. Šimuna Sikavice 3
21320 Baška Voda</t>
  </si>
  <si>
    <t>Boban</t>
  </si>
  <si>
    <t>Donja Vala 2a
21329 Živogošće</t>
  </si>
  <si>
    <t>Hrvatskih domoljuba 38
21334 Zaostrog</t>
  </si>
  <si>
    <t>Dole</t>
  </si>
  <si>
    <t>Živogošće
21329 Živogošće</t>
  </si>
  <si>
    <t>Holiday</t>
  </si>
  <si>
    <t>Mina bb
21465 Jelsa</t>
  </si>
  <si>
    <t>Kamp Seget (ex Seget)</t>
  </si>
  <si>
    <t>Ulica Hrvatskih žrtava 121
21220 Seget Donji</t>
  </si>
  <si>
    <t>Labaduša</t>
  </si>
  <si>
    <t>Uvala Duboka bb
21223 Okrug Gornji</t>
  </si>
  <si>
    <t>Ulica Ivana Gorana Kovačića 11d
21300 Makarska</t>
  </si>
  <si>
    <t>Mina</t>
  </si>
  <si>
    <t>899
21465 Jelsa</t>
  </si>
  <si>
    <t>Nudist</t>
  </si>
  <si>
    <t>Vukovarska 7
21310 Omiš</t>
  </si>
  <si>
    <t>Rožac</t>
  </si>
  <si>
    <t>Šetalište Stjepana Radića 56
21223 Okrug Gornji</t>
  </si>
  <si>
    <t>Sirena</t>
  </si>
  <si>
    <t>Obriž I 2
21317 Lokva Rogoznica</t>
  </si>
  <si>
    <t>Viter Matutinović</t>
  </si>
  <si>
    <t>Andrije Kačića MIošića 1
21334 Zaostrog</t>
  </si>
  <si>
    <t>Waterman Beach Village</t>
  </si>
  <si>
    <t>Vrilo 7
21400 Supetar</t>
  </si>
  <si>
    <t>Boutique Camping Bunja</t>
  </si>
  <si>
    <t>Malačnica 60
21400 Supetar</t>
  </si>
  <si>
    <t>Camp Milo Moje</t>
  </si>
  <si>
    <t>Donja Vala 1/E
21333 Drvenik</t>
  </si>
  <si>
    <t>Grebišće</t>
  </si>
  <si>
    <t>Jelsa b.b.
21465 Jelsa</t>
  </si>
  <si>
    <t>Medora Orbis (ex Sutikla)</t>
  </si>
  <si>
    <t>Put Sv. Vicenca 1
21327 Podgora</t>
  </si>
  <si>
    <t>Poseidon (ex Goran)</t>
  </si>
  <si>
    <t>Ivana Gorana Kovačića
21300 Makarska</t>
  </si>
  <si>
    <t>Stobreč - Split</t>
  </si>
  <si>
    <t>Sv. Lovre 6
21311 Stobreč</t>
  </si>
  <si>
    <t>Vira</t>
  </si>
  <si>
    <t>Vira bb
21450 Hvar</t>
  </si>
  <si>
    <t>ACI marina Milna</t>
  </si>
  <si>
    <t>Milna, o. Brač
21405 Milna</t>
  </si>
  <si>
    <t>Marina Baotić (ex Yacht Klub Seget)</t>
  </si>
  <si>
    <t>Marina Trogir</t>
  </si>
  <si>
    <t>Put brodograditelja 16
21220 Trogir</t>
  </si>
  <si>
    <t>Tučepi</t>
  </si>
  <si>
    <t>predio Lučice
21325 Tučepi</t>
  </si>
  <si>
    <t>Kaštela</t>
  </si>
  <si>
    <t xml:space="preserve">
21213 Kaštel Gomilica</t>
  </si>
  <si>
    <t>ACI marina Split</t>
  </si>
  <si>
    <t>Uvala Baluni 8
21000 Split</t>
  </si>
  <si>
    <t>Uvala Plitvine 5
20270 Vela Luka</t>
  </si>
  <si>
    <t>Masarykov put 9
20000 Dubrovnik</t>
  </si>
  <si>
    <t>Kralja Petra Krešimira IV 1
20340 Ploče</t>
  </si>
  <si>
    <t>Šetalište Frana Kršinića 29
20260 Korčula</t>
  </si>
  <si>
    <t>Villa Julija</t>
  </si>
  <si>
    <t>Kralja Petra Krešimira IV 106
20250 Orebić</t>
  </si>
  <si>
    <t>Aquarius</t>
  </si>
  <si>
    <t>Mata Vodopića 4a
20000 Dubrovnik</t>
  </si>
  <si>
    <t>Art Hotel</t>
  </si>
  <si>
    <t>Nika i Meda Pucića 3
20000 Dubrovnik</t>
  </si>
  <si>
    <t>Šetališe M.Marojice 40
20207 Mlini</t>
  </si>
  <si>
    <t>Borik s depandansom Lovor</t>
  </si>
  <si>
    <t xml:space="preserve">
20263 Lumbarda</t>
  </si>
  <si>
    <t>Cavtat (ex Iberostar Cavtat)</t>
  </si>
  <si>
    <t>Put Tihe 8
20210 Cavtat</t>
  </si>
  <si>
    <t>Dubrovnik</t>
  </si>
  <si>
    <t>Šetalište kralja Zvonimira 40
20000 Dubrovnik</t>
  </si>
  <si>
    <t>Faraon s depandansom</t>
  </si>
  <si>
    <t>Put Vila 1
20240 Trpanj</t>
  </si>
  <si>
    <t>Glavović</t>
  </si>
  <si>
    <t>Obala I. Kuljevana bb
20222 Lopud</t>
  </si>
  <si>
    <t>Iberostar Epidaurus</t>
  </si>
  <si>
    <t>Od Žala 1
20210 Cavtat</t>
  </si>
  <si>
    <t>Ivka</t>
  </si>
  <si>
    <t>Od Sv. Mihajla 21
20000 Dubrovnik</t>
  </si>
  <si>
    <t>Komodor s depandansom</t>
  </si>
  <si>
    <t>Masarykov put 5
20000 Dubrovnik</t>
  </si>
  <si>
    <t>Konavle</t>
  </si>
  <si>
    <t>Bistroće 67
20213 Čilipi</t>
  </si>
  <si>
    <t>MB</t>
  </si>
  <si>
    <t>Matice Hrvatske 6
20350 Metković</t>
  </si>
  <si>
    <t>Merlot</t>
  </si>
  <si>
    <t>Podgradina 179/1
20355 Opuzen</t>
  </si>
  <si>
    <t>Splitska 55
20350 Metković</t>
  </si>
  <si>
    <t>Narenta (ex Dalmacija)</t>
  </si>
  <si>
    <t>Splitska 57/A
20350 Metković</t>
  </si>
  <si>
    <t>Pomena bb
20226 Pomena</t>
  </si>
  <si>
    <t>Ostrea s depandansom</t>
  </si>
  <si>
    <t>Šetalište kralja Zvonimira 40/C
20000 Dubrovnik</t>
  </si>
  <si>
    <t>Petka</t>
  </si>
  <si>
    <t>Obala Stjepana Radića 38
20000 Dubrovnik</t>
  </si>
  <si>
    <t>Solitudo</t>
  </si>
  <si>
    <t>Uvala Pasadur bb
20290 Lastovo</t>
  </si>
  <si>
    <t>Splendid</t>
  </si>
  <si>
    <t>Supetar</t>
  </si>
  <si>
    <t>Obala dr. Ante Starčevića 27
20210 Cavtat</t>
  </si>
  <si>
    <t>Iva Dulčića 38
20000 Dubrovnik</t>
  </si>
  <si>
    <t>Villa Neretva</t>
  </si>
  <si>
    <t>Krvavac II, Splitska 14
20350 Metković</t>
  </si>
  <si>
    <t>Villa Wolff</t>
  </si>
  <si>
    <t>Nika i Meda Pucića 1
20000 Dubrovnik</t>
  </si>
  <si>
    <t>Vimbula</t>
  </si>
  <si>
    <t>Tenturija 44
20236 Komolac</t>
  </si>
  <si>
    <t>Vis</t>
  </si>
  <si>
    <t>Masarykov put 2
20000 Dubrovnik</t>
  </si>
  <si>
    <t>Radnička ulica 46
20000 Dubrovnik</t>
  </si>
  <si>
    <t>Šetalište kneza Domagoja 8
20250 Orebić</t>
  </si>
  <si>
    <t>Aminess Grand Azur hotel (ex Grand Hotel Orebić)</t>
  </si>
  <si>
    <t>Kralja Petra Krešimira IV, br. 107
20250 Orebić</t>
  </si>
  <si>
    <t>Aminess Lume hotel (ex Feral)</t>
  </si>
  <si>
    <t>Brna 400
20272 Smokvica</t>
  </si>
  <si>
    <t>Berkeley hotel</t>
  </si>
  <si>
    <t>Andrije Hebranga 116a
20000 Dubrovnik</t>
  </si>
  <si>
    <t>Boutique Hotel Stari Grad</t>
  </si>
  <si>
    <t>Od Sigurate 4
20000 Dubrovnik</t>
  </si>
  <si>
    <t>Božica</t>
  </si>
  <si>
    <t>Suđurađ
20223 Suđurađ</t>
  </si>
  <si>
    <t>Iva Dulčića 41
20000 Dubrovnik</t>
  </si>
  <si>
    <t>Škvar 2
20250 Orebić</t>
  </si>
  <si>
    <t>Kompas</t>
  </si>
  <si>
    <t>Kardinala Stepinca 21
20000 Dubrovnik</t>
  </si>
  <si>
    <t>Obala Franje Tuđmana 5
20260 Korčula</t>
  </si>
  <si>
    <t>Korkyra</t>
  </si>
  <si>
    <t>Obala 3 broj 21
20270 Vela Luka</t>
  </si>
  <si>
    <t>Korsal</t>
  </si>
  <si>
    <t>Šetalište Frana Kršinića 80
20260 Korčula</t>
  </si>
  <si>
    <t>Lafodia</t>
  </si>
  <si>
    <t>Obala I. Kuljevana 35
20222 Lopud</t>
  </si>
  <si>
    <t>Lapad</t>
  </si>
  <si>
    <t>Lapadska obala 37
20000 Dubrovnik</t>
  </si>
  <si>
    <t>Iva Vojnovića 14
20000 Dubrovnik</t>
  </si>
  <si>
    <t>Šetalište Frana Kršinića 102
20260 Korčula</t>
  </si>
  <si>
    <t>Šetalište Frana Kršinića 33
20260 Korčula</t>
  </si>
  <si>
    <t>Šetalište Marka Marojice 34
20207 Mlini</t>
  </si>
  <si>
    <t>Osmine</t>
  </si>
  <si>
    <t>Grgurići 100
20232 Slano</t>
  </si>
  <si>
    <t>Ante Starčevića 49
20000 Dubrovnik</t>
  </si>
  <si>
    <t>Seventh</t>
  </si>
  <si>
    <t>Frana Laureana bb
20210 Cavtat</t>
  </si>
  <si>
    <t>Uvala</t>
  </si>
  <si>
    <t>Masarykov put 6
20000 Dubrovnik</t>
  </si>
  <si>
    <t>Valamar Lacroma Dubrovnik (ex Valamar Lacroma Resort)</t>
  </si>
  <si>
    <t>Iva Dulčića 34
20000 Dubrovnik</t>
  </si>
  <si>
    <t>Villa Pattiera</t>
  </si>
  <si>
    <t>Trumbićev put 9
20210 Cavtat</t>
  </si>
  <si>
    <t>Trg Ruđera Boškovića bb
20232 Slano</t>
  </si>
  <si>
    <t>Pera Čingrije 7
20000 Dubrovnik</t>
  </si>
  <si>
    <t>Frankopanska 10
20210 Cavtat</t>
  </si>
  <si>
    <t>Dubrovnik Palace</t>
  </si>
  <si>
    <t>Masarykov put 20
20000 Dubrovnik</t>
  </si>
  <si>
    <t>Frana Supila 12
20000 Dubrovnik</t>
  </si>
  <si>
    <t>Grand Villa Argentina</t>
  </si>
  <si>
    <t>Frana Supila 14
20000 Dubrovnik</t>
  </si>
  <si>
    <t>Hilton Imperial Dubrovnik s depandansom</t>
  </si>
  <si>
    <t>Marijana Blažića 2
20000 Dubrovnik</t>
  </si>
  <si>
    <t>Kazbek</t>
  </si>
  <si>
    <t>Lapadska obala 25
20000 Dubrovnik</t>
  </si>
  <si>
    <t>Kardinala Stepinca 33
20000 Dubrovnik</t>
  </si>
  <si>
    <t>Liechtensteinov Put 3
20000 Dubrovnik</t>
  </si>
  <si>
    <t xml:space="preserve">Royal Blue </t>
  </si>
  <si>
    <t>Sun Gardens Dubrovnik Hotel (ex Radisson Blu Resort &amp; Spa Dubrovnik Sun Gardens)</t>
  </si>
  <si>
    <t>Na moru 1
20234 Orašac</t>
  </si>
  <si>
    <t>The Pucić Palace</t>
  </si>
  <si>
    <t>Ulica od Puća 1
20000 Dubrovnik</t>
  </si>
  <si>
    <t>Iva Dulčića 142
20000 Dubrovnik</t>
  </si>
  <si>
    <t>Villa Dubrovnik s depandansom</t>
  </si>
  <si>
    <t>Vlaha Bukovca 6
20000 Dubrovnik</t>
  </si>
  <si>
    <t>Villa Korta Katarina (ex Villa Katarina)</t>
  </si>
  <si>
    <t>Bana Josipa Jelačića 3
20250 Orebić</t>
  </si>
  <si>
    <t>Kalamota</t>
  </si>
  <si>
    <t>Gornje Čelo 17
20221 Koločep</t>
  </si>
  <si>
    <t>One Suite Hotel</t>
  </si>
  <si>
    <t>Šetalište dr. Franje Tuđmana 1
20207 Mlini</t>
  </si>
  <si>
    <t>Port 9</t>
  </si>
  <si>
    <t>Dubrovačka cesta 19
20260 Korčula</t>
  </si>
  <si>
    <t>Sun Gardens Dubrovnik Residences (ex Dubrovački vrtovi sunca)</t>
  </si>
  <si>
    <t>Klek</t>
  </si>
  <si>
    <t>Trg palmi 1
20356 Klek</t>
  </si>
  <si>
    <t>Peča 1/9
20356 Klek</t>
  </si>
  <si>
    <t>Srebreno</t>
  </si>
  <si>
    <t>Šetalište dr. Franje Tuđmana 17
20207 Srebreno</t>
  </si>
  <si>
    <t>Dubrovačka cesta 19a
20260 Korčula</t>
  </si>
  <si>
    <t>Korčula</t>
  </si>
  <si>
    <t>Dubrovačka cesta 4
20260 Korčula</t>
  </si>
  <si>
    <t>Kupari</t>
  </si>
  <si>
    <t>Kupari bb
20207 Mlini</t>
  </si>
  <si>
    <t>Liberan</t>
  </si>
  <si>
    <t>Viganj
20267 Viganj</t>
  </si>
  <si>
    <t>Mindel</t>
  </si>
  <si>
    <t xml:space="preserve">
20270 Vela Luka</t>
  </si>
  <si>
    <t>Mungos</t>
  </si>
  <si>
    <t>Zabrežje bb
20225 Babino Polje</t>
  </si>
  <si>
    <t>Prapratno</t>
  </si>
  <si>
    <t xml:space="preserve">
20230 Ston</t>
  </si>
  <si>
    <t>Rio</t>
  </si>
  <si>
    <t>Ušće
20355 Opuzen</t>
  </si>
  <si>
    <t>Đenka</t>
  </si>
  <si>
    <t>Lovište 185
20269 Lovište</t>
  </si>
  <si>
    <t>Glavna plaža</t>
  </si>
  <si>
    <t>K. Domagoja 49
20250 Orebić</t>
  </si>
  <si>
    <t>Grot</t>
  </si>
  <si>
    <t>Zavod, Baćine
20340 Ploče</t>
  </si>
  <si>
    <t>Viganj bb
20267 Viganj</t>
  </si>
  <si>
    <t>Palme</t>
  </si>
  <si>
    <t>Kučište 45
20267 Kučište</t>
  </si>
  <si>
    <t>Pod maslinom</t>
  </si>
  <si>
    <t xml:space="preserve">
20234 Orašac</t>
  </si>
  <si>
    <t>Vatroslava Lisinskog 60
20000 Dubrovnik</t>
  </si>
  <si>
    <t>Zakono</t>
  </si>
  <si>
    <t>Brijesta 10
20248 Brijesta</t>
  </si>
  <si>
    <t>Mokalo 6
20250 Orebić</t>
  </si>
  <si>
    <t>Dubravica 34
20267 Kučište</t>
  </si>
  <si>
    <t>Lupis</t>
  </si>
  <si>
    <t>Lovište 68
20269 Lovište</t>
  </si>
  <si>
    <t>Nevio Camping</t>
  </si>
  <si>
    <t>Dubravica bb
20250 Orebić</t>
  </si>
  <si>
    <t>Vala</t>
  </si>
  <si>
    <t>Postup 69
20250 Orebić</t>
  </si>
  <si>
    <t>ACI marina Veljko Baribieri</t>
  </si>
  <si>
    <t xml:space="preserve">
20232 Slano</t>
  </si>
  <si>
    <t>Marina Frapa (ex Marina Gruž)</t>
  </si>
  <si>
    <t>Lapadska obala 21a
20000 Dubrovnik</t>
  </si>
  <si>
    <t>Bilogora</t>
  </si>
  <si>
    <t>Nikole Šubića Zrinskog 4
43290 Grubišno Polje</t>
  </si>
  <si>
    <t>Central</t>
  </si>
  <si>
    <t>Vatroslava Lisinskog 2
43000 Bjelovar</t>
  </si>
  <si>
    <t>Garić</t>
  </si>
  <si>
    <t>Kolodvorska 1
43280 Garešnica</t>
  </si>
  <si>
    <t>Mladimir</t>
  </si>
  <si>
    <t>Ivana Zajca 1
43500 Daruvar</t>
  </si>
  <si>
    <t>Termal s depandansom Arcadia</t>
  </si>
  <si>
    <t>Julijev Park 1
43500 Daruvar</t>
  </si>
  <si>
    <t>Petra Krešimira IV br. 45
35000 Slavonski Brod</t>
  </si>
  <si>
    <t>Kralj Tomislav</t>
  </si>
  <si>
    <t>Trg kralja Tomislava 3
35400 Nova Gradiška</t>
  </si>
  <si>
    <t>Stupnički dvori (ex Zdjelarević)</t>
  </si>
  <si>
    <t>Vinogradska 65
35253 Brodski Stupnik</t>
  </si>
  <si>
    <t>Nikole Zrinskog 44
35000 Slavonski Brod</t>
  </si>
  <si>
    <t>Savus</t>
  </si>
  <si>
    <t>Dr. Ante Starčevića 2a
35000 Slavonski Brod</t>
  </si>
  <si>
    <t>Zovko</t>
  </si>
  <si>
    <t>Zvonka Bušića 11
35000 Gromačnik</t>
  </si>
  <si>
    <t>Fala</t>
  </si>
  <si>
    <t>II Trnjanske ledine 18
10000 Zagreb</t>
  </si>
  <si>
    <t>Art Hotel Like (Like)</t>
  </si>
  <si>
    <t>Vlaška 44
10000 Zagreb</t>
  </si>
  <si>
    <t>Best Western Hotel Stella (ex Stella)</t>
  </si>
  <si>
    <t>Maslenička 1
10000 Zagreb</t>
  </si>
  <si>
    <t>Branimirova 3
10000 Zagreb</t>
  </si>
  <si>
    <t>Vinogradska ulica 20
10000 Zagreb</t>
  </si>
  <si>
    <t>Delminivm</t>
  </si>
  <si>
    <t>Prosenička 14
10000 Zagreb</t>
  </si>
  <si>
    <t>Europa</t>
  </si>
  <si>
    <t>Zagrebačka cesta 191
10000 Zagreb</t>
  </si>
  <si>
    <t>Galerija</t>
  </si>
  <si>
    <t>Pogačićeva 9
10000 Zagreb</t>
  </si>
  <si>
    <t>Brestovečka 2/b
10360 Sesvete</t>
  </si>
  <si>
    <t>Hotel Raca</t>
  </si>
  <si>
    <t>Vugrovečka cesta 40A, Dobrodol
10360 Sesvete</t>
  </si>
  <si>
    <t>Hotel Residence</t>
  </si>
  <si>
    <t>Avenija Dubrava 70
10000 Zagreb</t>
  </si>
  <si>
    <t>Ive Robića 2
10000 Zagreb</t>
  </si>
  <si>
    <t>Vlaška 50
10000 Zagreb</t>
  </si>
  <si>
    <t>Jagerhorn</t>
  </si>
  <si>
    <t>Ilica 14
10000 Zagreb</t>
  </si>
  <si>
    <t>Jarun</t>
  </si>
  <si>
    <t>Hrgovići 2
10000 Zagreb</t>
  </si>
  <si>
    <t>Kranjčevićeva 29
10000 Zagreb</t>
  </si>
  <si>
    <t>Magdalena</t>
  </si>
  <si>
    <t>Maroon</t>
  </si>
  <si>
    <t>Samoborska cesta 8
10000 Zagreb</t>
  </si>
  <si>
    <t>Martini</t>
  </si>
  <si>
    <t>Sesvetska cesta 109
10360 Sesvete</t>
  </si>
  <si>
    <t>Meridijan 16</t>
  </si>
  <si>
    <t>Ulica grada Vukovara 241
10000 Zagreb</t>
  </si>
  <si>
    <t>Sliško</t>
  </si>
  <si>
    <t>Ulica Ivana Bunića Vučića 7
10000 Zagreb</t>
  </si>
  <si>
    <t>Sundial Boutique Hotel</t>
  </si>
  <si>
    <t>Remetinečka cesta 101
10000 Zagreb</t>
  </si>
  <si>
    <t>The Loop</t>
  </si>
  <si>
    <t>Ulica Otona Župančića 18
10000 Zagreb</t>
  </si>
  <si>
    <t>Tomislavov dom</t>
  </si>
  <si>
    <t>Sljemenska cesta 24
10000 Zagreb</t>
  </si>
  <si>
    <t>Vienna</t>
  </si>
  <si>
    <t>Zagrebačka cesta 211
10000 Zagreb</t>
  </si>
  <si>
    <t>Bukovačka cesta 213
10000 Zagreb</t>
  </si>
  <si>
    <t>Academia</t>
  </si>
  <si>
    <t>Admiral Hotel</t>
  </si>
  <si>
    <t>Rudeška cesta 140
10000 Zagreb</t>
  </si>
  <si>
    <t>Antunović</t>
  </si>
  <si>
    <t>Zagrebačka avenija 100/A
10000 Zagreb</t>
  </si>
  <si>
    <t>Antunović Hotel East (ex Antunović)</t>
  </si>
  <si>
    <t>Kobiljačka 102/2
10360 Sesvete</t>
  </si>
  <si>
    <t>Aristos</t>
  </si>
  <si>
    <t>Cebini 33
10010 Buzin</t>
  </si>
  <si>
    <t>As</t>
  </si>
  <si>
    <t>Zelengaj 2a
10000 Zagreb</t>
  </si>
  <si>
    <t>Best Western Premier Hotel Astoria</t>
  </si>
  <si>
    <t>Petrinjska 71
10000 Zagreb</t>
  </si>
  <si>
    <t>Canopy by Hilton Zagreb</t>
  </si>
  <si>
    <t>Branimirova 29
10000 Zagreb</t>
  </si>
  <si>
    <t>Diplomat (ex Miral)</t>
  </si>
  <si>
    <t>Horvatova 35b
10000 Zagreb</t>
  </si>
  <si>
    <t>Zagreb, Ljudevita Gaja 1
10000 Zagreb</t>
  </si>
  <si>
    <t>Garden</t>
  </si>
  <si>
    <t>Vodnikova 13
10000 Zagreb</t>
  </si>
  <si>
    <t>Hilton Garden Inn</t>
  </si>
  <si>
    <t>Radnička cesta 21
10000 Zagreb</t>
  </si>
  <si>
    <t>Hotel 9</t>
  </si>
  <si>
    <t>Držićeva 9
10000 Zagreb</t>
  </si>
  <si>
    <t>Hotel Park 45</t>
  </si>
  <si>
    <t>Ilica 45
10000 Zagreb</t>
  </si>
  <si>
    <t>Miramarska 24a
10000 Zagreb</t>
  </si>
  <si>
    <t>Oreškovićeva ulica 6H/2
10000 Zagreb</t>
  </si>
  <si>
    <t>Livris s depandansom</t>
  </si>
  <si>
    <t>Rapska 12
10000 Zagreb</t>
  </si>
  <si>
    <t>Palace Hotel Zagreb</t>
  </si>
  <si>
    <t>Trg J.J.Strossmayera 10
10000 Zagreb</t>
  </si>
  <si>
    <t>Trg K. Ćosića 9
10000 Zagreb</t>
  </si>
  <si>
    <t>Phoenix</t>
  </si>
  <si>
    <t>Sesvetska cesta 29
10360 Sesvete</t>
  </si>
  <si>
    <t>Pantovčak 52
10000 Zagreb</t>
  </si>
  <si>
    <t>Puntijar</t>
  </si>
  <si>
    <t>Gračanska cesta 67
10000 Zagreb</t>
  </si>
  <si>
    <t>Time Out Heritage Hotel Zagreb</t>
  </si>
  <si>
    <t>Ilica 16 i 16/1
10000 Zagreb</t>
  </si>
  <si>
    <t>Slavonska avenija 59
10360 Sesvete</t>
  </si>
  <si>
    <t>Doubletree by Hilton Zagreb</t>
  </si>
  <si>
    <t>Esplanade Zagreb</t>
  </si>
  <si>
    <t>Mihanovićeva 1
10000 Zagreb</t>
  </si>
  <si>
    <t>Le Premier</t>
  </si>
  <si>
    <t>Ulica kralja Držislava 5
10000 Zagreb</t>
  </si>
  <si>
    <t>Calypso</t>
  </si>
  <si>
    <t>Ventilatorska bb
10250 Lučko</t>
  </si>
  <si>
    <t>Republika</t>
  </si>
  <si>
    <t>Vladimira Nazora 61
10000 Zagreb</t>
  </si>
  <si>
    <t>Amarilis</t>
  </si>
  <si>
    <t>Vinski Vrh 68c
47271 Netretić</t>
  </si>
  <si>
    <t>Carlstadt</t>
  </si>
  <si>
    <t>Ambroza Vranicanya 1
47000 Karlovac</t>
  </si>
  <si>
    <t>Draganić</t>
  </si>
  <si>
    <t>Mrzljaki 120
47201 Draganić</t>
  </si>
  <si>
    <t>Frankopan</t>
  </si>
  <si>
    <t>Petrakovo brdo 23/a
47250 Duga Resa</t>
  </si>
  <si>
    <t>Grabovac</t>
  </si>
  <si>
    <t xml:space="preserve">
47245 Grabovac</t>
  </si>
  <si>
    <t xml:space="preserve">Josipdol </t>
  </si>
  <si>
    <t>Karlovačka 4
47303 Josipdol</t>
  </si>
  <si>
    <t>Otok oštarijski 51
47300 Ogulin</t>
  </si>
  <si>
    <t>Novigrad na Dobri 17
47250 Duga Resa</t>
  </si>
  <si>
    <t>16 Lakes</t>
  </si>
  <si>
    <t>Grabovac 173
47245 Rakovica</t>
  </si>
  <si>
    <t>Degenija</t>
  </si>
  <si>
    <t>Selište Drežničko 57a
47245 Rakovica</t>
  </si>
  <si>
    <t>Banija 161
47000 Karlovac</t>
  </si>
  <si>
    <t>Florian &amp; Godler</t>
  </si>
  <si>
    <t>Banija 15
47000 Karlovac</t>
  </si>
  <si>
    <t>I.G.Kovačića 1
47300 Ogulin</t>
  </si>
  <si>
    <t>Korana Srakovčić</t>
  </si>
  <si>
    <t>Perivoj Josipa Vrbanića 8
47000 Karlovac</t>
  </si>
  <si>
    <t>Mirjana</t>
  </si>
  <si>
    <t>Donji Nikšić 101
47240 Slunj</t>
  </si>
  <si>
    <t>Palcich</t>
  </si>
  <si>
    <t>Čatrnja 166a
47245 Rakovica</t>
  </si>
  <si>
    <t>Plitvice Holiday Resort</t>
  </si>
  <si>
    <t>Grabovac 102
47245 Rakovica</t>
  </si>
  <si>
    <t>Holiday Park Macola</t>
  </si>
  <si>
    <t>Grabovac 105
47245 Rakovica</t>
  </si>
  <si>
    <t>Korana</t>
  </si>
  <si>
    <t>Plitvice Holiday Resort (ex Turist)</t>
  </si>
  <si>
    <t>Slapić</t>
  </si>
  <si>
    <t>Mrežnički brig 79/b
47250 Mrežnički Brig</t>
  </si>
  <si>
    <t>Srce prirode</t>
  </si>
  <si>
    <t>Gorica Lipnička 8
47272 Ribnik</t>
  </si>
  <si>
    <t>Crna Mica</t>
  </si>
  <si>
    <t>Šimuna Pandura 2
48350 Hampovica</t>
  </si>
  <si>
    <t>Kalnik</t>
  </si>
  <si>
    <t>Trg Sv. Florijana 15
48260 Križevci</t>
  </si>
  <si>
    <t>Bijela kuća</t>
  </si>
  <si>
    <t>Kolodvorska ul. 12
48000 Koprivnica</t>
  </si>
  <si>
    <t>Podravina</t>
  </si>
  <si>
    <t>Hrvatske državnosti 9
48000 Koprivnica</t>
  </si>
  <si>
    <t>Zlatan</t>
  </si>
  <si>
    <t>Varaždinska 177a
48000 Koprivnica</t>
  </si>
  <si>
    <t>Zrinski</t>
  </si>
  <si>
    <t>Novi Brežanec 6
48000 Koprivnica</t>
  </si>
  <si>
    <t>Picok</t>
  </si>
  <si>
    <t>Trg Sv. Jurja 6
48350 Đurđevac</t>
  </si>
  <si>
    <t>Matija Gubec</t>
  </si>
  <si>
    <t>Ulica Viktora Šipeka 31
49244 Stubičke Toplice</t>
  </si>
  <si>
    <t>SE - MI</t>
  </si>
  <si>
    <t>Stjepana Radića 166
49214 Veliko Trgovišće</t>
  </si>
  <si>
    <t>Zagi</t>
  </si>
  <si>
    <t>Milana Prpića 46
49243 Oroslavje</t>
  </si>
  <si>
    <t>Dvorac Gjalski</t>
  </si>
  <si>
    <t>Gredice Zabočke 7
49210 Zabok</t>
  </si>
  <si>
    <t>Kaj</t>
  </si>
  <si>
    <t>Zagrebačka bb
49246 Marija Bistrica</t>
  </si>
  <si>
    <t>Villa Magdalena</t>
  </si>
  <si>
    <t>Mirna ulica 1
49217 Krapinske Toplice</t>
  </si>
  <si>
    <t>Well (ex Terme Tuhelj)</t>
  </si>
  <si>
    <t>Ljudevita Gaja 4
49215 Tuheljske Toplice</t>
  </si>
  <si>
    <t>Snježna kraljica</t>
  </si>
  <si>
    <t>Sljeme 4
49244 Stubičke Toplice</t>
  </si>
  <si>
    <t>Terme Jezerčica</t>
  </si>
  <si>
    <t>Toplička 80
49240 Donja Stubica</t>
  </si>
  <si>
    <t>Vita</t>
  </si>
  <si>
    <t>Kralj</t>
  </si>
  <si>
    <t>Ludbreška 93
40320 Donji Kraljevec</t>
  </si>
  <si>
    <t>Zrinsko-Frankopanska 14
40000 Čakovec</t>
  </si>
  <si>
    <t>Castellum</t>
  </si>
  <si>
    <t>Ulica Vladimira Nazora 16
40000 Čakovec</t>
  </si>
  <si>
    <t>Hotel Terme Sveti Martin (ex Spa Golfer)</t>
  </si>
  <si>
    <t>Izvorska 4
40313 Sveti Martin na Muri</t>
  </si>
  <si>
    <t>Matije Gupca 102
40323 Prelog</t>
  </si>
  <si>
    <t>Blaža</t>
  </si>
  <si>
    <t>Ante Starčevića 158
31400 Đakovo</t>
  </si>
  <si>
    <t>Trg A. Starčevića 6
31000 Osijek</t>
  </si>
  <si>
    <t>Đakovo</t>
  </si>
  <si>
    <t>Millennium</t>
  </si>
  <si>
    <t>Kralja Petra Svačića 12
31000 Osijek</t>
  </si>
  <si>
    <t>Trg dr.Franje Tuđmana 4
31500 Našice</t>
  </si>
  <si>
    <t>Petrijevci</t>
  </si>
  <si>
    <t>Republike 79-85
31208 Petrijevci</t>
  </si>
  <si>
    <t>Silver</t>
  </si>
  <si>
    <t>Martina Divalta 84
31000 Osijek</t>
  </si>
  <si>
    <t>Andrije Kačića Miošića 6
31000 Osijek</t>
  </si>
  <si>
    <t>Boutique hotel Tvrđa</t>
  </si>
  <si>
    <t>Franjevačka 7
31000 Osijek</t>
  </si>
  <si>
    <t>Lug</t>
  </si>
  <si>
    <t>Šandora Petefija 64
31328 Lug</t>
  </si>
  <si>
    <t>Osijek</t>
  </si>
  <si>
    <t>Šamačka 4
31000 Osijek</t>
  </si>
  <si>
    <t>Patria</t>
  </si>
  <si>
    <t>Osječka 1C
31300 Beli Manastir</t>
  </si>
  <si>
    <t>Villa Valpovo</t>
  </si>
  <si>
    <t>Bana J.Jelačića 1
31550 Valpovo</t>
  </si>
  <si>
    <t>Waldinger</t>
  </si>
  <si>
    <t>Županijska 8
31000 Osijek</t>
  </si>
  <si>
    <t>Zelenkrov</t>
  </si>
  <si>
    <t>Osječka 167
31431 Čepin</t>
  </si>
  <si>
    <t>Pakrac</t>
  </si>
  <si>
    <t>Trg Ivana Šretera 1
34550 Pakrac</t>
  </si>
  <si>
    <t>Kutina</t>
  </si>
  <si>
    <t>Dubrovačka 4
44320 Kutina</t>
  </si>
  <si>
    <t>Panonija</t>
  </si>
  <si>
    <t>Ivana Kukuljevića Sakcinskog 21
44000 Sisak</t>
  </si>
  <si>
    <t>Hotel Dvorac Jurjevec</t>
  </si>
  <si>
    <t>Jurjevac 41
44272 Lekenik</t>
  </si>
  <si>
    <t>Amalia (ex Putnik)</t>
  </si>
  <si>
    <t>Trg Sv. Trojstva 26
42230 Ludbreg</t>
  </si>
  <si>
    <t>Crnković</t>
  </si>
  <si>
    <t>Petra Zrinskog 9
42230 Ludbreg</t>
  </si>
  <si>
    <t>Ivana Kukuljevića 6
42000 Varaždin</t>
  </si>
  <si>
    <t>La´Gus</t>
  </si>
  <si>
    <t>Glavić 1/a
42204 Turčin</t>
  </si>
  <si>
    <t>Turist</t>
  </si>
  <si>
    <t>Aleja kralja Zvonimira 1
42000 Varaždin</t>
  </si>
  <si>
    <t>Varaždin</t>
  </si>
  <si>
    <t>Park Boutique Hotel</t>
  </si>
  <si>
    <t>Jurja Habdelića 6
42000 Varaždin</t>
  </si>
  <si>
    <t>Trakošćan</t>
  </si>
  <si>
    <t>Trakošćan 5, Bednja
42253 Trakošćan</t>
  </si>
  <si>
    <t>Divino</t>
  </si>
  <si>
    <t>Gajeva 130
33405 Pitomača</t>
  </si>
  <si>
    <t>Dukat</t>
  </si>
  <si>
    <t>Trg sv. Križa 4
33515 Orahovica</t>
  </si>
  <si>
    <t>Višnjica</t>
  </si>
  <si>
    <t>Višnjica bb
33525 Sopje</t>
  </si>
  <si>
    <t>Kurija Janković</t>
  </si>
  <si>
    <t>Kapela Dvor 22
33406 Kapela Dvor</t>
  </si>
  <si>
    <t>Mozart</t>
  </si>
  <si>
    <t>Kinkovo bb
33404 Špišić Bukovica</t>
  </si>
  <si>
    <t>Admiral (ex Central)</t>
  </si>
  <si>
    <t>Bana Jelačića 6
32100 Vinkovci</t>
  </si>
  <si>
    <t>Julija Benešića 62
32236 Ilok</t>
  </si>
  <si>
    <t>Gem</t>
  </si>
  <si>
    <t>Kralja Zvonimira 120
32100 Vinkovci</t>
  </si>
  <si>
    <t>Lav</t>
  </si>
  <si>
    <t>Josipa Jurja Strossmayera 18
32000 Vukovar</t>
  </si>
  <si>
    <t>Stari podrum</t>
  </si>
  <si>
    <t>Šetalište O. M. Barbarića 4
32236 Ilok</t>
  </si>
  <si>
    <t>Ladanjsko imanje Principovac</t>
  </si>
  <si>
    <t>Principovac 1
32236 Ilok</t>
  </si>
  <si>
    <t>Dream s depandansom</t>
  </si>
  <si>
    <t>Fausta Vrančića 12
10410 Velika Gorica</t>
  </si>
  <si>
    <t>Mikulčićeva 7a
10410 Velika Gorica</t>
  </si>
  <si>
    <t>Hotel Priča</t>
  </si>
  <si>
    <t>Samoborska cesta 214
10436 Rakov Potok</t>
  </si>
  <si>
    <t>Lavica</t>
  </si>
  <si>
    <t>Livadićeva 5
10430 Samobor</t>
  </si>
  <si>
    <t>Trg kralja Tomislava 1
10430 Samobor</t>
  </si>
  <si>
    <t>Velikogorička cesta 10b
10419 Staro Čiče</t>
  </si>
  <si>
    <t>Vrbovec Bunčić</t>
  </si>
  <si>
    <t>Zagrebačka 4
10340 Vrbovec</t>
  </si>
  <si>
    <t>Garden Hill</t>
  </si>
  <si>
    <t>Rakarska 1A
10410 Velika Gorica</t>
  </si>
  <si>
    <t>Princess</t>
  </si>
  <si>
    <t>Cvetković 85a
10450 Jastrebarsko</t>
  </si>
  <si>
    <t>Royal Airport</t>
  </si>
  <si>
    <t>Šandora Bešćanskog 8, Pleso
10410 Velika Gorica</t>
  </si>
  <si>
    <t>Dr. Franje Tuđmana 5
10431 Sveta Nedelja</t>
  </si>
  <si>
    <t>Sport</t>
  </si>
  <si>
    <t>Etanska cesta 4
10310 Ivanić-Grad</t>
  </si>
  <si>
    <t>Jezerska 6
10437 Rakitje</t>
  </si>
  <si>
    <t>HOTEL BAŠTINA (HERITAGE)</t>
  </si>
  <si>
    <t>Objekt i kategorija</t>
  </si>
  <si>
    <t>Sjedište objekta
(ulica i mjesto)</t>
  </si>
  <si>
    <t>Subjekt
(koji posluje s objektom, naziv, 
ulica i mjesto)</t>
  </si>
  <si>
    <t>5* I HOTEL
BAŠTINA (HERITAGE)</t>
  </si>
  <si>
    <t>Trg Sv. Jeronima 4,
Pučišća</t>
  </si>
  <si>
    <t>KREDENCA d.o.o.,
Bajagić 11, Obrovac Sinjski</t>
  </si>
  <si>
    <t>Palace Elisabeth Hvar Heritage Hotel</t>
  </si>
  <si>
    <t>Trg Sv. Stjepana 5,
Hvar</t>
  </si>
  <si>
    <t>SUNČANI HVAR d.d., 
Hvar, Ive Miličića 3</t>
  </si>
  <si>
    <t>4* I HOTEL
BAŠTINA (HERITAGE)</t>
  </si>
  <si>
    <t xml:space="preserve">La Grisa </t>
  </si>
  <si>
    <t>La Grisa 23, 
Bale</t>
  </si>
  <si>
    <t>LA GRISA d.o.o.,
La Grisa 23, Bale</t>
  </si>
  <si>
    <t>Ulica Srednja 2,
Brtonigla</t>
  </si>
  <si>
    <t>PRIMIZIA d.o.o., 
Bunarska 2, Brtonigla</t>
  </si>
  <si>
    <t>Wine &amp; Heritage Hotel Roxanich</t>
  </si>
  <si>
    <t>Kanal 30, 
Motovun</t>
  </si>
  <si>
    <t>Obala kralja Petra Krešimira IV br. 12, Rab</t>
  </si>
  <si>
    <t>ARBIANA d.o.o., 
Ante Starčevića b.b., Pleternica</t>
  </si>
  <si>
    <t>Remisens Premium Heritage Hotel</t>
  </si>
  <si>
    <t>Opatija,
Ulica maršala Tita 124/3</t>
  </si>
  <si>
    <t>Bedemi zadarskih pobuna 13, Zadar</t>
  </si>
  <si>
    <t>Art hotel Kalelarga</t>
  </si>
  <si>
    <t>Ulica majke Margarite 1,
Zadar</t>
  </si>
  <si>
    <t>Almayer Art Hotel</t>
  </si>
  <si>
    <t>Braće Bersa 2, 
Zadar</t>
  </si>
  <si>
    <t>PELAGOS d.o.o., 
Braće Bersa 2, Zadar</t>
  </si>
  <si>
    <t xml:space="preserve">Life Palace </t>
  </si>
  <si>
    <t>Trg šibenskih palih boraca 1, Šibenik</t>
  </si>
  <si>
    <t>TATAMI TRADE d.o.o., 
Put Žnjana 3/H, Split</t>
  </si>
  <si>
    <t>Šibensko-kninska</t>
  </si>
  <si>
    <t>Obala palih omladinaca 6, Šibenik</t>
  </si>
  <si>
    <t>Iza Vestibula 4,
Split</t>
  </si>
  <si>
    <t>ECCO ING d.o.o., 
Kralja Zvonimira 65A, Split</t>
  </si>
  <si>
    <t>Splitska 4,
Trogir</t>
  </si>
  <si>
    <t>HOTEL PAŠIKE, 
Splitska 4, Trogir</t>
  </si>
  <si>
    <t>Diocletian - Jupiter</t>
  </si>
  <si>
    <t>Ilirske akademije 6, 
Split</t>
  </si>
  <si>
    <t>"MEDITERAN" , 
Grljevačka 30, Podstrana</t>
  </si>
  <si>
    <t>XII Century Heritage Hotel</t>
  </si>
  <si>
    <t>Mornarska 23,
Trogir</t>
  </si>
  <si>
    <t>HOTEL TROGIR d.o.o., 
Put Salduna 3, Trogir</t>
  </si>
  <si>
    <t>Zadarska 13,
Split</t>
  </si>
  <si>
    <t>Lučica 11, 
Trogir</t>
  </si>
  <si>
    <t>CALABASAS d.o.o.,
Lučica 11, Trogir</t>
  </si>
  <si>
    <t>Obala kralja Zvonimira 13, 
Trogir</t>
  </si>
  <si>
    <t>Hvar, 
Hvarskih bratovština 4</t>
  </si>
  <si>
    <t>SATULIJA, obrt za turizam, ugostiteljstvo i trgovinu, ortaci Marin Čikeš i Mate Udovičić, Hvarskih bratovština 4, Hvar</t>
  </si>
  <si>
    <t>Palace hotel Zagreb</t>
  </si>
  <si>
    <t xml:space="preserve">Strossmayerov trg 10, Zagreb </t>
  </si>
  <si>
    <t>PALACE HOTEL ZAGREB d.d.,  Strossmayerov trg 10, Zagreb</t>
  </si>
  <si>
    <t>Zabok, 
Gredice Zabočke 7</t>
  </si>
  <si>
    <t>Ivana Gorana Kovačića 1, Ogulin</t>
  </si>
  <si>
    <t>MCR d.o.o., 
Ivana Gorana Kovačića 1, Ogulin</t>
  </si>
  <si>
    <t xml:space="preserve">Karlovačka </t>
  </si>
  <si>
    <t>Kapela Dvor 22,
Kapela Dvor</t>
  </si>
  <si>
    <t>TERRA SLAVONICA d.o.o., 
Trg Ljudevita Patačića 1, Virovitica</t>
  </si>
  <si>
    <t>Jurjevac 41, Lekenik</t>
  </si>
  <si>
    <t>Budislavićeva 3, 
Trogir</t>
  </si>
  <si>
    <t>BEZ ZVJEZDICA</t>
  </si>
  <si>
    <t>Chersin</t>
  </si>
  <si>
    <t>Piazza Grande 8,
Fažana</t>
  </si>
  <si>
    <t>KERŠIN TURIZAM d.o.o., 
Piazza Grande 8, Fažana</t>
  </si>
  <si>
    <t>Villa Valdibora</t>
  </si>
  <si>
    <t>Silvano Chiurco 8,
Rovinj</t>
  </si>
  <si>
    <t>V.Švalbe br. 38-42, 
Rovinj</t>
  </si>
  <si>
    <t>Forza</t>
  </si>
  <si>
    <t>Kralja Zvonimira 98, 
Baška</t>
  </si>
  <si>
    <t>FORZA BAŠKA d.o.o.,           
Kralja Zvonimira 98, Baška</t>
  </si>
  <si>
    <t>Balatura</t>
  </si>
  <si>
    <t>Mali Sušik 2, 
Tribalj</t>
  </si>
  <si>
    <t>METAFORA d.o.o., 
Mali Sušik 2/A, Tribalj</t>
  </si>
  <si>
    <t>Maškovića Han</t>
  </si>
  <si>
    <t xml:space="preserve">Tisno </t>
  </si>
  <si>
    <t>Zapadna Gomilica 8,   
Tisno</t>
  </si>
  <si>
    <t>MALE VOLE do.o., 
Kroz Smrdečac 5, Split</t>
  </si>
  <si>
    <t>Piazza Heritage Hotel</t>
  </si>
  <si>
    <t>Kraj Sv. Marije 1,      
Split</t>
  </si>
  <si>
    <t>SENSA d.o.o.,  
Šetalište Pape Ivana Pavla II 21, Split</t>
  </si>
  <si>
    <t xml:space="preserve">Martinis Marchi </t>
  </si>
  <si>
    <t>Put Sv. Nikole 51, 
Maslinica</t>
  </si>
  <si>
    <t xml:space="preserve">Palača Judita </t>
  </si>
  <si>
    <t>Narodni trg 4, 
Split</t>
  </si>
  <si>
    <t>KNJIŽARA MORPURGO 1860 d.o.o. 
Narodni trg 16, Split</t>
  </si>
  <si>
    <t>Šetalište Anđelka Rabadana 4, Bol</t>
  </si>
  <si>
    <t>Palace Suites</t>
  </si>
  <si>
    <t>Narodni trg 13, 
Split</t>
  </si>
  <si>
    <t>JADREŠKO NEKRETNINE d.o.o., 
Narodni trg 13, Split</t>
  </si>
  <si>
    <t>Antique Split</t>
  </si>
  <si>
    <t>Poljana Grgura Ninskog 1, Split</t>
  </si>
  <si>
    <t>HISTORY d.o.o., 
Poljana Grgura Ninskog 1, Split</t>
  </si>
  <si>
    <t>Solurat 12,                
Split</t>
  </si>
  <si>
    <t>A SOLE d.o.o., 
Ostravska 1, Split</t>
  </si>
  <si>
    <t>Lemongarden</t>
  </si>
  <si>
    <t>Perića kala 1, 
Sutivan</t>
  </si>
  <si>
    <t>ILIĆ DVOR HOTEL d.o.o., 
Sutivan</t>
  </si>
  <si>
    <t xml:space="preserve">Park </t>
  </si>
  <si>
    <t>Sveti Marak 2, 
Hvar</t>
  </si>
  <si>
    <t>GRIP d.o.o., 
Sveti Marak 2, Hvar</t>
  </si>
  <si>
    <t>Villa Split</t>
  </si>
  <si>
    <t>Zadarska 1, Bajamontijeva 5, Split</t>
  </si>
  <si>
    <t>Cardo</t>
  </si>
  <si>
    <t>Dioklecijanova 2, 
Split</t>
  </si>
  <si>
    <t>LINO d.o.o., 
Put Žnjana 3E, Split</t>
  </si>
  <si>
    <t>Santa Lucia</t>
  </si>
  <si>
    <t>Narodni trg 1, 
Split</t>
  </si>
  <si>
    <t>PJACA ROSA d.o.o., 
Narodni trg 1, Split</t>
  </si>
  <si>
    <t>Camera Hotel</t>
  </si>
  <si>
    <t>Jerina 4, 
Split</t>
  </si>
  <si>
    <t>Porin</t>
  </si>
  <si>
    <t>Marineta 2, 
Makarska</t>
  </si>
  <si>
    <t>Amadria Park Capital</t>
  </si>
  <si>
    <t>Jurišićeva 22, 
Zagreb</t>
  </si>
  <si>
    <t>MILENIJ HOTELI d.o.o., 
Viktora Cara Emina 6, Opatija</t>
  </si>
  <si>
    <t>Manda Heritage Hotel</t>
  </si>
  <si>
    <t>Draškovićeva 15a, 
Zagreb</t>
  </si>
  <si>
    <t>Hotel Dvorac Bežanec</t>
  </si>
  <si>
    <t>Valentinovo 55,     
Pregrada</t>
  </si>
  <si>
    <t>HOTEL DVORAC BEŽANEC d.o.o., 
Valentinovo 55, Pregrada</t>
  </si>
  <si>
    <t>Dvorac Kutjevo</t>
  </si>
  <si>
    <t>AGRAM TIS d.o.o.,           
Ulica grada Vukovara 282, Zagreb</t>
  </si>
  <si>
    <t>Heritage Hotel Stypia</t>
  </si>
  <si>
    <t>Strosmmayerovo šetalište 42, Crikvenica</t>
  </si>
  <si>
    <t>DIFUZNI HOTELI</t>
  </si>
  <si>
    <t>Objekt</t>
  </si>
  <si>
    <t>Subjekt
(koji posluje s objektom, naziv, ulica i mjesto)</t>
  </si>
  <si>
    <t>Vela Vrata</t>
  </si>
  <si>
    <t>Šetalište Vladimira Gortana 7, Buzet</t>
  </si>
  <si>
    <t>VELA VRATA TRAVEL d.o.o., Šetalište Vladimira Gortana 7, Buzet</t>
  </si>
  <si>
    <t>Ražnjevića dvori</t>
  </si>
  <si>
    <t>Polača 199, Polača</t>
  </si>
  <si>
    <t>ILIRIJA d.d., Tina Ujevića 7, Biograd na Moru</t>
  </si>
  <si>
    <t>INTEGRALNI HOTELI</t>
  </si>
  <si>
    <r>
      <t xml:space="preserve">Sjedište objekta 
</t>
    </r>
    <r>
      <rPr>
        <i/>
        <sz val="10"/>
        <rFont val="Arial"/>
        <family val="2"/>
        <charset val="238"/>
      </rPr>
      <t>(ulica i mjesto)</t>
    </r>
  </si>
  <si>
    <r>
      <t xml:space="preserve">Subjekt
</t>
    </r>
    <r>
      <rPr>
        <i/>
        <sz val="10"/>
        <rFont val="Arial"/>
        <family val="2"/>
        <charset val="238"/>
      </rPr>
      <t>(koji posluje s objektom, naziv, ulica i mjesto)</t>
    </r>
  </si>
  <si>
    <t>Struktura smještajnog kapaciteta</t>
  </si>
  <si>
    <t>Objekti u domaćinstvu</t>
  </si>
  <si>
    <t>Apartman</t>
  </si>
  <si>
    <t>Studio apartman</t>
  </si>
  <si>
    <t>Kuća za odmor</t>
  </si>
  <si>
    <t xml:space="preserve">Casa Garzotto </t>
  </si>
  <si>
    <t>Garzotto 8, 
Rovinj</t>
  </si>
  <si>
    <t>CASTELLO, Obrt za smještaj i boravak turista, vl. Dario Maksić, Garzotto 8, Rovinj</t>
  </si>
  <si>
    <t xml:space="preserve">Istarska </t>
  </si>
  <si>
    <t>Villa Arbia</t>
  </si>
  <si>
    <t>Banjol 323, 
Rab</t>
  </si>
  <si>
    <t>MARKEL d.o.o., 
Alojzija Stepinca 7, Varaždin</t>
  </si>
  <si>
    <t>Molo Longo</t>
  </si>
  <si>
    <t>Trpimirova 1a, 
Rijeka</t>
  </si>
  <si>
    <t>VIRITUS UPRAVLJANJE d.o.o., 
Brajda 10, Rijeka</t>
  </si>
  <si>
    <t>Central Apartments</t>
  </si>
  <si>
    <t>Zadar</t>
  </si>
  <si>
    <t>CENTRUM URBIS d.o.o., 
Trg Svete Stošije 4, Zadar</t>
  </si>
  <si>
    <t>Skalinada</t>
  </si>
  <si>
    <t>Zavala 162, 
Jelsa</t>
  </si>
  <si>
    <t>U.O. SKALINADA, vl. Tonći Antičević, Zavala 162, Jelsa</t>
  </si>
  <si>
    <t>Divota Apartment Hotel</t>
  </si>
  <si>
    <t>Vila Nepos</t>
  </si>
  <si>
    <t>Split,
Nepotova 1</t>
  </si>
  <si>
    <t>VILA NEPOS d.o.o., 
Nepotova 1, Split</t>
  </si>
  <si>
    <t>Split,
Bilanova 1</t>
  </si>
  <si>
    <t>PONOĆNA LOGISTIKA j.d.o.o., 
Split, Solurat 3</t>
  </si>
  <si>
    <t>Prima Luce</t>
  </si>
  <si>
    <t>Split, 
Trg Gaje Bulata 5</t>
  </si>
  <si>
    <t>Galeria Valeria Seaside Downtown</t>
  </si>
  <si>
    <t>Split,
Solurat 3</t>
  </si>
  <si>
    <t>J &amp; P LOGISTIK j.d.o.o., 
Split, Solurat 3</t>
  </si>
  <si>
    <t>Plaza Marchi Old Town</t>
  </si>
  <si>
    <t>Split, 
Mihovilova širina 1</t>
  </si>
  <si>
    <t>Central Square</t>
  </si>
  <si>
    <t>Split, 
Kraj Sv. Marije 1</t>
  </si>
  <si>
    <t>CENTRAL SQUARE d.o.o.,
Split, Kraj Sv. Marije 1</t>
  </si>
  <si>
    <t>Central Beach 9</t>
  </si>
  <si>
    <t>Makarska, 
Šetalište dr. Franje Tuđmana 4</t>
  </si>
  <si>
    <t>CENTRAL BEACH RENATO j.d.o.o., 
Makarska, Šetalište dr. Franje Tuđmana 4</t>
  </si>
  <si>
    <t>Sveta Ana</t>
  </si>
  <si>
    <t>Donji Humac,
Donji Humac 7</t>
  </si>
  <si>
    <t>ŠALVO, ugostiteljski obrt, vl. Jadranka Jugović
Donji Humac, Donji Humac 7</t>
  </si>
  <si>
    <t>Split,
Mihovilova širina 5</t>
  </si>
  <si>
    <t>Obrt za prijevoz, turizam i usluge Kastel-1700, vl. Miro Ćaleta, Split, Mihovilova širina 5</t>
  </si>
  <si>
    <t>Kalamota Island Resort</t>
  </si>
  <si>
    <t>Koločep</t>
  </si>
  <si>
    <t>HOTELI KOLOČEP d.d., 
Koločep</t>
  </si>
  <si>
    <t>Hedera Estate</t>
  </si>
  <si>
    <t>Ivana Matijaševića 14, 
Dubrovnik</t>
  </si>
  <si>
    <t>SMJEŠTAJ I TO d.o.o., 
Ivana Matijaševića 14, Dubrovnik</t>
  </si>
  <si>
    <t>Villa Telenta</t>
  </si>
  <si>
    <t>Ulica 1 br.57, 
Vela Luka</t>
  </si>
  <si>
    <t>Ugostiteljski obrt VILLA TELENTA, Vl.Mario Telenta, Ulica 1 br.57, Vela Luka</t>
  </si>
  <si>
    <t>Vinogradska cesta 28A, 
Zagreb</t>
  </si>
  <si>
    <t>Savska cesta 179, Zagreb</t>
  </si>
  <si>
    <t>NOVENA PROMET d.o.o., Savska cesta 179, Zagreb</t>
  </si>
  <si>
    <t>Blue</t>
  </si>
  <si>
    <t>Ulica grada Vukovara 20, Zagreb</t>
  </si>
  <si>
    <t>V20 TURIZAM d.o.o., Ulica grada Vukovara 20, Zagreb</t>
  </si>
  <si>
    <t>Gorica Lipnička 8, 
Ribnik</t>
  </si>
  <si>
    <t>SRCE PRIRODE d.o.o., 
Gorica Lipnička 8, Ribnik</t>
  </si>
  <si>
    <t>Integral hotel Bjelolasica</t>
  </si>
  <si>
    <t>Jasenak 108/A,
Jasenak</t>
  </si>
  <si>
    <t>INTEGRAL HOTEL BJELOLASICA d.o.o., Jasenak 108/A, Jasenak</t>
  </si>
  <si>
    <t>Ethno Houses Plitvica Lakes</t>
  </si>
  <si>
    <t>Plitvica Selo 66, 
Plitvica Selo</t>
  </si>
  <si>
    <t>ETHNO NATURE PLITVICE d.o.o.,
Plitvica Selo, Plitvica Selo 66</t>
  </si>
  <si>
    <t>Vsg Resort</t>
  </si>
  <si>
    <t xml:space="preserve">Swanky </t>
  </si>
  <si>
    <t>Ilica 50, Zagreb</t>
  </si>
  <si>
    <t>Antemurale</t>
  </si>
  <si>
    <t>Rastovača 13B, Rastovača</t>
  </si>
  <si>
    <t>LJEČILIŠNE VRSTE</t>
  </si>
  <si>
    <t>Vrsta objekta i kategorija</t>
  </si>
  <si>
    <t>HOTEL Termal</t>
  </si>
  <si>
    <t>Julijev Park 1,       Daruvar</t>
  </si>
  <si>
    <t>HOTEL Biokovka</t>
  </si>
  <si>
    <t>Put Cvitačke 9,
Makarska</t>
  </si>
  <si>
    <t>HOTEL Dioklecijan hotel &amp; Residence</t>
  </si>
  <si>
    <t>Kranjčevićeva 45,   Split</t>
  </si>
  <si>
    <t>MARVIE HOTEL</t>
  </si>
  <si>
    <t>Peričićeva 1, 
Split</t>
  </si>
  <si>
    <t>HOTELI POSEBNOG STANDARDA</t>
  </si>
  <si>
    <t>Posebni standard</t>
  </si>
  <si>
    <t>Lone</t>
  </si>
  <si>
    <t>Luje Adamovića 31, Rovinj</t>
  </si>
  <si>
    <t>MAISTRA d.d., 
Obala Vladimira Nazora 6, Rovinj</t>
  </si>
  <si>
    <t>Congress</t>
  </si>
  <si>
    <t>Sheraton Dubrovnik Riviera</t>
  </si>
  <si>
    <t>Šetalište Dr. Franje Tuđmana 17, Mlini</t>
  </si>
  <si>
    <t>Sheraton Zagreb</t>
  </si>
  <si>
    <t xml:space="preserve">Kneza Borne 2,     Zagreb </t>
  </si>
  <si>
    <t>HUP - Zagreb d.d., Trg Krešimira Ćosića 9, Zagreb</t>
  </si>
  <si>
    <t>Business, Congress</t>
  </si>
  <si>
    <t>The Westin Zagreb</t>
  </si>
  <si>
    <t>Izidora Kršnjavog 1,   Zagreb</t>
  </si>
  <si>
    <t>Radisson Blu Resort &amp; Spa</t>
  </si>
  <si>
    <t>Put Trstenika 19, 
Split</t>
  </si>
  <si>
    <t>HOTEL SPLIT d.d.,
Put Trstenika 19, Split</t>
  </si>
  <si>
    <t>POSEBNI STANDARD</t>
  </si>
  <si>
    <t>Put Vatroslava Lisinskog 2, Vodice</t>
  </si>
  <si>
    <t>CONGRESS (Kongres)</t>
  </si>
  <si>
    <t>Susak 90, Susak</t>
  </si>
  <si>
    <t>SANSEGUS d.o.o., Susak, Susak 292</t>
  </si>
  <si>
    <t>SMALL &amp; FRIENDLY (Mali i prijateljski)</t>
  </si>
  <si>
    <t>Toplička cesta 80, Donja Stubica</t>
  </si>
  <si>
    <t>MEETINGS (Za sastanke),
HEALTH &amp; FITNESS (Zdravlje i fitness</t>
  </si>
  <si>
    <t>Aleja kralja Zvonimira 1, Varaždin</t>
  </si>
  <si>
    <t>TURIST d.o.o., Varaždin, Aleja kralja Zvonimira 1</t>
  </si>
  <si>
    <t>Šetalište Miramare 1, Umag</t>
  </si>
  <si>
    <t>PLAVA LAGUNA d.d., Poreč, Rade Končara 12</t>
  </si>
  <si>
    <t>MEETINGS (Za sastanke), 
HEALTH &amp; FITNESS (Zdravlje i fitnes)</t>
  </si>
  <si>
    <t>Aldo Negri 9, 
Labin</t>
  </si>
  <si>
    <t>KORAL d.o.o., Plomin, 
Vozilići 33b</t>
  </si>
  <si>
    <t>Rovinj,
T.N Valla de Lesso 5</t>
  </si>
  <si>
    <t>MAISTRA d.d.,
Rovinj, Obala Vladimira Nazora 6</t>
  </si>
  <si>
    <t>FAMILY (Obiteljski)</t>
  </si>
  <si>
    <t>Dolac 4, 
Rijeka</t>
  </si>
  <si>
    <t>MEETINGS (Za sastanke),
BUSINESS (Poslovni)</t>
  </si>
  <si>
    <t>Maršala Tita 34, Lovran</t>
  </si>
  <si>
    <t>ETO d.o.o., Lovran, Maršala Tita 34</t>
  </si>
  <si>
    <t>BUSINESS (Poslovni)</t>
  </si>
  <si>
    <t>Sunčana uvala 5, Mali Lošinj</t>
  </si>
  <si>
    <t>JADRANKA HOTELI d.o.o., Mali Lošinj, Dražica 1</t>
  </si>
  <si>
    <t>Obala 102, 
Punat</t>
  </si>
  <si>
    <t>HOTELI PUNAT d.d., 
Punat, Obala 94</t>
  </si>
  <si>
    <t>Ulica I 155, 
Petrčani</t>
  </si>
  <si>
    <t>PUNTA SKALA d.o.o., Zadar, Zrinsko-Frankopanska ulica 38</t>
  </si>
  <si>
    <t>COASTAL HOLIDAY RESORT (Priobalni odmorišni), 
FAMILY (Obiteljski)</t>
  </si>
  <si>
    <t>Bože Peričića 14,
Zadar</t>
  </si>
  <si>
    <t>HOTELI ZADAR d.d.,
Zadar, Vlahe Paljetka 2</t>
  </si>
  <si>
    <t>Ljudevita Gaja 6, Vodice</t>
  </si>
  <si>
    <t>OLYMPIA VODICE d.d., Vodice, Ljudevita Gaja 6</t>
  </si>
  <si>
    <t>Bračka cesta 46, 
Bol</t>
  </si>
  <si>
    <t>HOTELI ZLATNI RAT d.d., Bol</t>
  </si>
  <si>
    <t>CONGRESS (Kongres),
MEETINGS (Za sastanke), 
WELLNESS, HOLIDAY RESORT (Odmorišni)</t>
  </si>
  <si>
    <t>Masarykov put 6, Dubrovnik</t>
  </si>
  <si>
    <t>HOTELI MAESTRAL d.d., Dubrovnik, Ćira Carića 3</t>
  </si>
  <si>
    <t>HEALTH &amp; FITNESS (Zdravlje i fitnes)</t>
  </si>
  <si>
    <t>Rudeška cesta 140, Zagreb</t>
  </si>
  <si>
    <t>INTERIGRE d.o.o., Zagreb, Karlovačka cesta 36b</t>
  </si>
  <si>
    <t>CASINO</t>
  </si>
  <si>
    <t>Hotel Antunović Zagreb</t>
  </si>
  <si>
    <t>Zagrebačka avenija 100/A, Zagreb</t>
  </si>
  <si>
    <t>ANTUNOVIĆ TA d.o.o., Zagreb, Zagrebačka avenija 100/A</t>
  </si>
  <si>
    <t>Cvetković 85a, Jastrebarsko</t>
  </si>
  <si>
    <t>VUČKOVIĆ d.o.o., Jastrebarsko, Cvetković 85a</t>
  </si>
  <si>
    <t xml:space="preserve">MEETINGS (Za sastanke), 
CONGRESS (Kongres), 
BIKE (Za bicikliste), </t>
  </si>
  <si>
    <t>Ljudevita Gaja 4, Tuheljske Toplice</t>
  </si>
  <si>
    <t>TERME TUHELJ d.o.o., Tuheljske Toplice, Ljudevita Gaja 4</t>
  </si>
  <si>
    <t>WELLNESS,
CONGRESS (Kongres), 
FAMILY (Obiteljski)</t>
  </si>
  <si>
    <t>Zagrebačka bb, 
Marija Bistrica</t>
  </si>
  <si>
    <t>SALVE REGINA - MARIJA BISTRICA d.o.o., 
Zagreb, Trpinjska 9</t>
  </si>
  <si>
    <t>BIKE (Za bicikliste)</t>
  </si>
  <si>
    <t>Hotel Terme Sveti Martin</t>
  </si>
  <si>
    <t>Izvorska 4, Toplice Sveti Martin</t>
  </si>
  <si>
    <t>TOPLICE SVETI MARTIN d.d., Toplice Sveti Martin, Izvorska 3</t>
  </si>
  <si>
    <t>CONGRESS (Kongres),
MEETINGS (Za sastanke),
BIKE (Za bicikliste)</t>
  </si>
  <si>
    <t>Vladimira Nazora 16, Čakovec</t>
  </si>
  <si>
    <t>CITY PROJEKT d.o.o., Čakovec, Vladimira Nazora 16</t>
  </si>
  <si>
    <t>MEETINGS (Za sastanke), 
BIKE (Za bicikliste)</t>
  </si>
  <si>
    <t>Županijska 8, Osijek</t>
  </si>
  <si>
    <t>ROMOS-COMMERCE d.o.o., F.Livadića 9, Osijek</t>
  </si>
  <si>
    <t>Josipa Jurja Strossmayera 18, Vukovar</t>
  </si>
  <si>
    <t xml:space="preserve">CONGRESS (Kongres) </t>
  </si>
  <si>
    <t>Feliksa Peršića 1, Opatija</t>
  </si>
  <si>
    <t>LIBURNIA RIVIERA HOTELI d.d., Opatija, Ulica maršala Tita 198</t>
  </si>
  <si>
    <t>MEETINGS (Za sastanke),
CONGRESS (Kongres)</t>
  </si>
  <si>
    <t>Maršala Tita 109, Opatija</t>
  </si>
  <si>
    <t>MILENIJ HOTELI d.o.o., Opatija, Ulica Viktora Cara Emina 6</t>
  </si>
  <si>
    <t>BUSINESS (Poslovni),
MEETINGS (Za sastanke),
CONGRESS (Kongres)</t>
  </si>
  <si>
    <t>Frankopanska 10,
Opatija</t>
  </si>
  <si>
    <t>JADRANSKI LUKSUZNI HOTELI d.d., Dubrovnik, Masarykov put 20</t>
  </si>
  <si>
    <t>BUSINESS (Poslovni),
CONGRESS (Kongres)</t>
  </si>
  <si>
    <t>Frana Supila 12,
Dubrovnik</t>
  </si>
  <si>
    <t>MEETINGS (Za sastanke)</t>
  </si>
  <si>
    <t>Masarykov put 20, 
Dubrovnik</t>
  </si>
  <si>
    <t>hotel baština</t>
  </si>
  <si>
    <t>Piazza Grande 8, Fažana</t>
  </si>
  <si>
    <t>KERŠIN TURIZAM d.o.o., Fažana, Piazza Grande 8</t>
  </si>
  <si>
    <t>SMALL &amp; FRIENDLY</t>
  </si>
  <si>
    <t>hotel baština i 4*</t>
  </si>
  <si>
    <t>Lovranska Draga 1, Lovran</t>
  </si>
  <si>
    <t>PETER PAN d.o.o., Mali Brgud 33, Jurdani</t>
  </si>
  <si>
    <t>OZNAKA Q (kvaliteta)</t>
  </si>
  <si>
    <t>VALAMAR RIVIERA d.d., Poreč, Stancija Kaligari 1</t>
  </si>
  <si>
    <t>Iva Dulčića 34, Dubrovnik</t>
  </si>
  <si>
    <t>MARINE PO PRAVILNICIMA NN 142/99, NN 47/00, NN 121/00, NN45/01, NN 108/01, NN 106/04, NN 72/08</t>
  </si>
  <si>
    <t>Sjedište objekta (ulica i mjesto)</t>
  </si>
  <si>
    <t>I kategorija</t>
  </si>
  <si>
    <t>ACI marina Umag</t>
  </si>
  <si>
    <t>Umag, Šetalište V. Gortana bb</t>
  </si>
  <si>
    <t>ADRIATIC CROATIA INTERNATIONAL CLUB d.d., Opatija, Maršala Tita 221</t>
  </si>
  <si>
    <t>Parentium</t>
  </si>
  <si>
    <t>Poreč, 
Zelena laguna b.b.</t>
  </si>
  <si>
    <t>PLAVA LAGUNA d.d.,              Poreč, Rade Končara 12</t>
  </si>
  <si>
    <t>Ičići,
M. Tita bb</t>
  </si>
  <si>
    <t>Marina Frapa</t>
  </si>
  <si>
    <t>Rogoznica, Uvala Soline b.b.</t>
  </si>
  <si>
    <t>LAGUNA TRADE d.o.o.,             Rogoznica, Uvala Soline b.b.</t>
  </si>
  <si>
    <t>Tribunj</t>
  </si>
  <si>
    <t>Tribunj, 
Jurjevgradska 2</t>
  </si>
  <si>
    <t>DANUVIUS MARINA d.o.o.,        Tribunj, Jurjevgradska 2</t>
  </si>
  <si>
    <t>II kategorija</t>
  </si>
  <si>
    <t>Y/C marina</t>
  </si>
  <si>
    <t>Mali Lošinj, 
Privlaka 19a</t>
  </si>
  <si>
    <t>LOŠINJSKA PLOVIDBA - TURIZAM d.o.o., Mali Lošinj, Privlaka b.b.</t>
  </si>
  <si>
    <t>Marina Dalmacija</t>
  </si>
  <si>
    <t>Sukošan</t>
  </si>
  <si>
    <t>Zlatna Luka</t>
  </si>
  <si>
    <t>Marina Zadar</t>
  </si>
  <si>
    <t>Zadar, Ivana Meštrovića 2</t>
  </si>
  <si>
    <t>TANKERKOMERC d.d.,             Zadar, Obala kneza Trpimira 2</t>
  </si>
  <si>
    <t>ACI marina Šimuni</t>
  </si>
  <si>
    <t>Kolan, Šimuni b.b.</t>
  </si>
  <si>
    <t>Kremik</t>
  </si>
  <si>
    <t>Primošten, 
Splitska 24</t>
  </si>
  <si>
    <t>MARINA KREMIK d.o.o.,           Primošten, Bana Jelačića 16</t>
  </si>
  <si>
    <t>ACI marina Jezera</t>
  </si>
  <si>
    <t>Jezera</t>
  </si>
  <si>
    <t>ACI marina Vrboska</t>
  </si>
  <si>
    <t>Vrboska</t>
  </si>
  <si>
    <t>ACI marina Trogir</t>
  </si>
  <si>
    <t>Agana</t>
  </si>
  <si>
    <t>ACI marina Dubrovnik</t>
  </si>
  <si>
    <t>Dubrovnik - Mokošica</t>
  </si>
  <si>
    <t>ACI marina Korčula</t>
  </si>
  <si>
    <t>III kategorija</t>
  </si>
  <si>
    <t>Vrsar</t>
  </si>
  <si>
    <t>MONTRAKER d.o.o.,                       Vrsar, Trg Degressi 1</t>
  </si>
  <si>
    <t>Rovinj, 
Uvala San Felice</t>
  </si>
  <si>
    <t>VALALTA d.d., 
Rovinj, Valalta bb</t>
  </si>
  <si>
    <t>ACI marina Rab</t>
  </si>
  <si>
    <t>Rab</t>
  </si>
  <si>
    <t>Marina Brodogradilište Cres</t>
  </si>
  <si>
    <t>Cres,
Peškera 2</t>
  </si>
  <si>
    <t>BRODOGRADILIŠTA CRES d.o.o., Cres, Peškera 2</t>
  </si>
  <si>
    <t>Borik</t>
  </si>
  <si>
    <t>Zadar, Kneza Domagoja 1</t>
  </si>
  <si>
    <t>Preko</t>
  </si>
  <si>
    <t>MARINA PREKO d.o.o..                  Preko, Vrulja 2</t>
  </si>
  <si>
    <t>Veli Iž</t>
  </si>
  <si>
    <t>BENJAMIN d.o.o., 
Veli Iž</t>
  </si>
  <si>
    <t>Hotelsko naselje Solaris, Šibenik</t>
  </si>
  <si>
    <t>SOLARIS d.d.,                                     Šibenik, Hotelsko naselje Solaris</t>
  </si>
  <si>
    <t>ACI marina Žut</t>
  </si>
  <si>
    <t>Žut, Jezera</t>
  </si>
  <si>
    <t>ACI marina Piškera</t>
  </si>
  <si>
    <t>ACI marina Skradin</t>
  </si>
  <si>
    <t>Skradin, Obala Pavla Šubića 18</t>
  </si>
  <si>
    <t>Hramina</t>
  </si>
  <si>
    <t>Murter, 
Put Gradine b.b.</t>
  </si>
  <si>
    <t>ACI marina Palmižana</t>
  </si>
  <si>
    <t>Hvar,
Pakleni otoci</t>
  </si>
  <si>
    <t>Vlaška</t>
  </si>
  <si>
    <t>Milna, Uvala Vlaška</t>
  </si>
  <si>
    <t>MILNA INVEST d.o.o.,                    Milna, Uvala Vlaška b.b.</t>
  </si>
  <si>
    <t>Marina Lav</t>
  </si>
  <si>
    <t>Podstrana, Grljevačka 2/A</t>
  </si>
  <si>
    <t xml:space="preserve">GRAND MARINA LAV d.o.o.,     Podstrana, Grljevačka 2/A     </t>
  </si>
  <si>
    <r>
      <t xml:space="preserve">Marina </t>
    </r>
    <r>
      <rPr>
        <i/>
        <u/>
        <sz val="13.95"/>
        <rFont val="Arial"/>
        <family val="2"/>
        <charset val="238"/>
      </rPr>
      <t>(po starom pravilniku)</t>
    </r>
  </si>
  <si>
    <t>Ukupno suhih vezova</t>
  </si>
  <si>
    <t>Ukupno vezova u moru</t>
  </si>
  <si>
    <t>I.kategorija</t>
  </si>
  <si>
    <t>II.kategorija</t>
  </si>
  <si>
    <t>III.kategorija</t>
  </si>
  <si>
    <t>Marina (stari pravilnik) - ukupno RH:</t>
  </si>
  <si>
    <t>Poljoprivredna zadruga MARINA, Marina, A. Stepinca 2</t>
  </si>
  <si>
    <t>Tui Blue Adriatic Beach s depandansama Azul, Blue i Cedar</t>
  </si>
  <si>
    <t>Tui Blue Makarska</t>
  </si>
  <si>
    <t>HOTEL VILJAC d.o.o., Put Šargere 12, Seget Vranjica</t>
  </si>
  <si>
    <t>Grand Hotel View</t>
  </si>
  <si>
    <t>Vrilo 42, Postira</t>
  </si>
  <si>
    <t>JADRAN d.d., Bana Jelačića 16, Crikvenica</t>
  </si>
  <si>
    <t>Aminess Khalani Beach Hotel</t>
  </si>
  <si>
    <t>Ivana Gorana Kovačića 16
21300 Makarska</t>
  </si>
  <si>
    <t>ROMANA d.o.o., Ivana Gorana Kovačića 16, Makarska</t>
  </si>
  <si>
    <t>Marinus Beach Hotel</t>
  </si>
  <si>
    <t>Put Tunjare 63, Marina</t>
  </si>
  <si>
    <t>PROCJEP d.o.o., Dinka Šimunovića 25, 21000 Split</t>
  </si>
  <si>
    <t>RESFEGER d.o.o., Hrvatskih domobrana 19, Bol</t>
  </si>
  <si>
    <t>Jelsa 94, Jelsa</t>
  </si>
  <si>
    <t>FONTANA HOTEL APARTMANI d.o.o., Jelsa 94, Jelsa</t>
  </si>
  <si>
    <t>Waterman Holiday Club - Villa Diana</t>
  </si>
  <si>
    <t>Hotel Zane</t>
  </si>
  <si>
    <t>Arancini Residence</t>
  </si>
  <si>
    <t>KAMP JASENOVO d.o.o., Jasenovo 123, Žaborić</t>
  </si>
  <si>
    <t>Šetalište grada Zanea 2, Pag</t>
  </si>
  <si>
    <t>STONE ISLAND d.o.o., Šetalište grada Zanea 2, Pag</t>
  </si>
  <si>
    <t>LUMINOR HOTEL COLLECTION d.o.o., Savska cesta 32, Zagreb</t>
  </si>
  <si>
    <t>HOTEL KVARNER PALACE d.o.o., Ilica 1, Zagreb</t>
  </si>
  <si>
    <t>Corinthia Baška Sunny Hotel by Valamar</t>
  </si>
  <si>
    <t>Šetalište Markantuna de Dominisa 9
51280 Rab</t>
  </si>
  <si>
    <t>HOTEL MIRAMAR PLAŽA d.o.o.
Ilica 1, Zagreb</t>
  </si>
  <si>
    <t>Opatija Camping</t>
  </si>
  <si>
    <t>TUI blue Medulin</t>
  </si>
  <si>
    <t>Martis Forum</t>
  </si>
  <si>
    <t>Squero</t>
  </si>
  <si>
    <t>Nazorova ulica 16, Rovinj</t>
  </si>
  <si>
    <t>ŠKVER, Obrt za ugostiteljstvo, vl. Serđo Pifar, Nazorova ulica 16, Rovinj</t>
  </si>
  <si>
    <t>Vita Mia</t>
  </si>
  <si>
    <t>Pazin, Lindar 131B</t>
  </si>
  <si>
    <t>IN PRINCIPIO SOLIS d.o.o., Vurot (grad Sisak), II. Odvojak 38</t>
  </si>
  <si>
    <t>Plaža 7
20356 Klek</t>
  </si>
  <si>
    <t>Osmoliš</t>
  </si>
  <si>
    <t>Brdari 2D, 20233 Brsečine</t>
  </si>
  <si>
    <t>ARGOSY d.o.o., Brdari 2D, 20233 Brsečine</t>
  </si>
  <si>
    <t>Hotel Novi Zagreb</t>
  </si>
  <si>
    <t>Vukovarska 269A, Zagreb</t>
  </si>
  <si>
    <t>ZAGREB CITY HOTELS d.o.o., Ulica grada Vukovara 269A, Zagreb</t>
  </si>
  <si>
    <t>Business</t>
  </si>
  <si>
    <t>Movenpick Zagreb</t>
  </si>
  <si>
    <t>PIRNAT d.o.o., Zagreb, Ulica Vjenceslava Novaka 12</t>
  </si>
  <si>
    <t xml:space="preserve">Santiny </t>
  </si>
  <si>
    <t xml:space="preserve">Vrelo Koreničko 3/1, Vrelo Koreničko </t>
  </si>
  <si>
    <t>URSUS MAGNUS d.o.o., Vrelo Koreničko 3/1, Vrelo Koreničko</t>
  </si>
  <si>
    <t>Stella Plava Laguna</t>
  </si>
  <si>
    <t>Marina Polesana</t>
  </si>
  <si>
    <t>KERMAS ISTRA d.o.o., Divkovićeva 2, Pula</t>
  </si>
  <si>
    <t>Jakišnica 289A
53291 Novalja</t>
  </si>
  <si>
    <t>Zoo</t>
  </si>
  <si>
    <t>Kampovi</t>
  </si>
  <si>
    <t>A`mare</t>
  </si>
  <si>
    <t>Ulica bana Josipa Jelačića 4 A, Zadar</t>
  </si>
  <si>
    <t>HOSTEL 4 YOU d.o.o., Nikole Tesle 12B, Zadar</t>
  </si>
  <si>
    <t>Smoljanac 67, Smoljanac</t>
  </si>
  <si>
    <t>SMOLJANAC d.o.o., Smoljanac 67, Smoljanac</t>
  </si>
  <si>
    <t>Mrzlin grad</t>
  </si>
  <si>
    <t>Lanterna 14, Tar</t>
  </si>
  <si>
    <t>HLS trgovina d.o.o., Vladimira Nazora 63, Zagreb</t>
  </si>
  <si>
    <t>Istra Plava Laguna</t>
  </si>
  <si>
    <t>Island hotel Istra s depandansom All Suites Hotel Istra</t>
  </si>
  <si>
    <t>Emotheo Heritage Hotel</t>
  </si>
  <si>
    <t xml:space="preserve">Turist s depandansom </t>
  </si>
  <si>
    <t>Trg Marafor 9, 
Poreč</t>
  </si>
  <si>
    <t>Floria Glamping Garden</t>
  </si>
  <si>
    <t>Gondolići 2A,
52220 Labin</t>
  </si>
  <si>
    <t>NATURA VERUM d.o.o.
Titov trg 7, 52220 Labin</t>
  </si>
  <si>
    <t>KAMINSKY d.o.o.,
Predanić 7A, 10000 Zagreb</t>
  </si>
  <si>
    <t>Ugostiteljski obrt "BELVEDER", vl.Igor Palčić, Veli brig 20, 23250 Pag</t>
  </si>
  <si>
    <t>Hotel Pleso s depandansom (ex Garny)</t>
  </si>
  <si>
    <t>Cool</t>
  </si>
  <si>
    <t>Pleška 105, 
Velika Gorica</t>
  </si>
  <si>
    <t>PLEPELIĆ j.d.o.o., 
Velika Gorica, Frana Krste Frankopana 1</t>
  </si>
  <si>
    <t>HOTEL LIŠANJ d.d.
Zelinska ulica 3, 10000 Zagreb</t>
  </si>
  <si>
    <t>Lišanj s depandansom Horizont</t>
  </si>
  <si>
    <t>Tkalčićeva ulica 88
10000 Zagreb</t>
  </si>
  <si>
    <t xml:space="preserve">Alga </t>
  </si>
  <si>
    <t>Heritage Hotel Kaštelet</t>
  </si>
  <si>
    <t>Ante Starčevića 20, 
Imotski</t>
  </si>
  <si>
    <t>Dračevice 35, 
Tučepi</t>
  </si>
  <si>
    <t>SUNCE HOTELI d.d., 
Radnicčka cesta 43, Zagreb</t>
  </si>
  <si>
    <t>GARO TURIZAM d.o.o., 
Ivankova 25, Stobreč</t>
  </si>
  <si>
    <t>ROXANICH d.o.o., 
Kosinožići 26, Nova Vas</t>
  </si>
  <si>
    <t>LIBURNIA RIVIERA HOTELI d.d., 
Ulica maršala Tita 198, Opatija</t>
  </si>
  <si>
    <t>MAXILARI d.o.o.,
Obala palih omladinaca 6, Šibenik</t>
  </si>
  <si>
    <t>ZAGORSKI DVORAC DVA d.o.o.,
Gregurovec 5, Gregurovec</t>
  </si>
  <si>
    <t>MARE NOSTRUM d.o.o., Brežane Lekeničke, Lekenik</t>
  </si>
  <si>
    <t>MAJON d.o.o., 
Bregovita 1, Rovinj</t>
  </si>
  <si>
    <t>TITUS VERUS d.o.o., 
Trg Marafor 9, Poreč</t>
  </si>
  <si>
    <t>MODERNA d.o.o., 
Jerina 4, Split</t>
  </si>
  <si>
    <t>ELECTUS HOTELI d.o.o., 
Marineta 2, Makarska</t>
  </si>
  <si>
    <t>SEKVOJA PROJEKT d.o.o., 
Pavla Hatza 7, Zagreb</t>
  </si>
  <si>
    <t>Dunav s depandansom</t>
  </si>
  <si>
    <t>MIKONOS HOTELI d.o.o.
Obala 40, 51511 Malinska</t>
  </si>
  <si>
    <t>Marina 1, 
Vrana</t>
  </si>
  <si>
    <t>Podraće 13
21322 Brela</t>
  </si>
  <si>
    <t>BRELISIMA, obrt za ugostiteljstvo, vl.Katija Škero, Podraće 13A, 21320 Brela</t>
  </si>
  <si>
    <t>Hotel Miramare</t>
  </si>
  <si>
    <t>Ulica bana Jelačića 2, 51260 Crikvenica</t>
  </si>
  <si>
    <t>LE PREMIER d.o.o., 
Ulica kralja Držislava 5, 10000 Zagreb</t>
  </si>
  <si>
    <t>Sjevernodravska obala bb (Tvrđavica)
31000 Osijek</t>
  </si>
  <si>
    <t>San Antonio s depandansom Gala Split (ex San Antonio)</t>
  </si>
  <si>
    <t>Grljevačka 22 i 24
21312 Podstrana</t>
  </si>
  <si>
    <t>RUDAN d.o.o., 
9.rujna 1/H, 52341 Žminj</t>
  </si>
  <si>
    <t>Toplička cesta 80, 
49240 Donja Stubica</t>
  </si>
  <si>
    <t>JADRAN d.d.
Bana Jelačića 16, Crikvenica</t>
  </si>
  <si>
    <t>Valamar Riviera Hotel &amp; Residence s depandansama Valamar Villa Nicoletta i Villa Polesini (ex Neptun)</t>
  </si>
  <si>
    <t>Obala maršala Tita 15, 18 i 26 Poreč</t>
  </si>
  <si>
    <t>Objekti iz skupine Ostali ugostiteljski 
objekti za smještaj</t>
  </si>
  <si>
    <t>Grand Hotel Brioni Pula, A Radisson Collection Hotel (ex Hotel Grand Brioni)</t>
  </si>
  <si>
    <t>UNIQUE PROPERTY GROUP d.d.,
Kranjčevićeva 45, Split</t>
  </si>
  <si>
    <t>Dobrić 2, 
Šibenik</t>
  </si>
  <si>
    <t>Apartments Amfora Plava Laguna (ex Sol Stella Maris)</t>
  </si>
  <si>
    <t>Val (ex Jadran)</t>
  </si>
  <si>
    <t>Zonar Zagreb (ex Panorama Zagreb Hotel)</t>
  </si>
  <si>
    <t>Duga Uvala 
(ex Croatia)</t>
  </si>
  <si>
    <t>Holiday 
(ex Mutila)</t>
  </si>
  <si>
    <t>Istra 
(ex Neptun-Istra)</t>
  </si>
  <si>
    <t>Park Plaza Arena s dvije depandanse Garden Suit (ex Park)</t>
  </si>
  <si>
    <t>Aminess Maestral 
(ex Maestral)</t>
  </si>
  <si>
    <t>Flores 
(ex Hostin)</t>
  </si>
  <si>
    <t>Mimosa Lido Palace 
(ex Mimosa)</t>
  </si>
  <si>
    <t>Molindrio Plava Laguna 
(ex Laguna Molindrio)</t>
  </si>
  <si>
    <t>Park Plava Laguna 
(ex Laguna Park)</t>
  </si>
  <si>
    <t>Park Plaza Belvedere 
(ex Belvedere)</t>
  </si>
  <si>
    <t>Horizont 
(ex Horizont-Splendid)</t>
  </si>
  <si>
    <t>Lanterna Sunny Resort by Valamar 
(ex Lanterna)</t>
  </si>
  <si>
    <t>Splendid 
(ex Horizont Splendid)</t>
  </si>
  <si>
    <t>Apartments Katoro Plava Laguna 
(ex Sol Katoro)</t>
  </si>
  <si>
    <t>Tunarica Sunny Camping by Valamar 
(ex Tunarica)</t>
  </si>
  <si>
    <t>Orsera Camping Resort by Valamar 
(ex Orsera)</t>
  </si>
  <si>
    <t>Aminess Maravea Camping Resort 
(ex Aminess Park Mareda)</t>
  </si>
  <si>
    <t>Arena One 99 Glamping 
(ex Pomer)</t>
  </si>
  <si>
    <t>Camping Mon Perin 
(ex Mon Perin)</t>
  </si>
  <si>
    <t>Camping Savudrija 
(ex CampingIN Pineta)</t>
  </si>
  <si>
    <t>Lanterna Premium Camping Resort by Valamar 
(ex Lanterna)</t>
  </si>
  <si>
    <t>Marina Camping Resort by Valamar 
(ex Marina)</t>
  </si>
  <si>
    <t>Istra Premium Camping Resort by Valamar 
(ex Istra)</t>
  </si>
  <si>
    <t>Nautica 
(ex Marina Nautica)</t>
  </si>
  <si>
    <t>Aminess Veya Hotel 
(ex Jadran)</t>
  </si>
  <si>
    <t>Lungomare 
(ex Residenz)</t>
  </si>
  <si>
    <t>Vila Ružica s depandansama Villa Coltelli, Paviljon 1, Paviljon 2 i Paviljon 3</t>
  </si>
  <si>
    <t>Hotel Ičići 
(ex Hotel Giorgio II)</t>
  </si>
  <si>
    <t>Hotel Kvarner Palace 
(ex Therapia)</t>
  </si>
  <si>
    <t>Katarina 
(ex Varaždin)</t>
  </si>
  <si>
    <t>Laurus 
(ex Hotel Villa Kapetanović)</t>
  </si>
  <si>
    <t>Remisens Premium Heritage Hotel Imperial 
(ex Imperial)</t>
  </si>
  <si>
    <t>Valamar Carolina Hotel &amp; Villas 
(ex Carolina)</t>
  </si>
  <si>
    <t>Vitality Hotel Punta 
(ex Punta)</t>
  </si>
  <si>
    <t>Zvonimir Sunny Hotel by Valamar
(ex Zvonimir)</t>
  </si>
  <si>
    <t>Autocamp Amaris 
(ex Sibinj)</t>
  </si>
  <si>
    <t>Dubac</t>
  </si>
  <si>
    <t>Hygge 
(ex Palma)</t>
  </si>
  <si>
    <t>Pine beach 
(ex Pakoštane)</t>
  </si>
  <si>
    <t>Dalmacija 
(ex Maritime)</t>
  </si>
  <si>
    <t>Premium Camping Zadar 
(ex Borik)</t>
  </si>
  <si>
    <t>Stella Maris 
(ex Jadran Plavi)</t>
  </si>
  <si>
    <t>Jakov 
(ex Meridien)</t>
  </si>
  <si>
    <t>Ivan 
(ex Millenium Club)</t>
  </si>
  <si>
    <t>Jure 
(ex Holiday Beach)</t>
  </si>
  <si>
    <t>HABITAT HOTELS j.d.o.o., 
Pantovčak 52, 10000 Zagreb</t>
  </si>
  <si>
    <t>Veladrion s depandansama Vila Gacka i Vila Degenija (ex Almaris s dep. Vila Gacka i Vila Degenija)</t>
  </si>
  <si>
    <t>RUDAN d.o.o., 
9. rujan 1/H, Žminj</t>
  </si>
  <si>
    <t>Verbenicum</t>
  </si>
  <si>
    <t>Supec 58,
Vrbnik</t>
  </si>
  <si>
    <t>VERBENICUM, obrt za usluge, ugositeljstvo i trgovinu, vl.Toni Fugošić, Supec 58, Vrbnik</t>
  </si>
  <si>
    <t>Artearia 
(ex Central)</t>
  </si>
  <si>
    <t>ADRIA COAST TURIZAM d.o.o.,
Radnička cesta 5, Zagreb</t>
  </si>
  <si>
    <t>ukupno RH:</t>
  </si>
  <si>
    <t>Difuzni hotel</t>
  </si>
  <si>
    <t>Integralni hotel</t>
  </si>
  <si>
    <t>Hotel posebnog standarda</t>
  </si>
  <si>
    <t>Hotel baština (heritage)</t>
  </si>
  <si>
    <t>MEDORA HOTELI I LJETOVALIŠTA d.d., Mrkušića dvori 2, 21327 Podgora</t>
  </si>
  <si>
    <t>MAESTRAL ugostiteljsko trgovački obrt, vl. Slaven Njakara i Luka Cvitanović
Viganj bb, Orebić</t>
  </si>
  <si>
    <t>Sipar Plava Laguna (ex Sol Sipar)</t>
  </si>
  <si>
    <t>Jadranska 78, 
52470 Umag</t>
  </si>
  <si>
    <t>Ukupan broj vezova</t>
  </si>
  <si>
    <t>Skupina Hoteli</t>
  </si>
  <si>
    <t>Marine</t>
  </si>
  <si>
    <t>UKUPNO Objekata:</t>
  </si>
  <si>
    <t>Marine (po starom pravilniku)</t>
  </si>
  <si>
    <t>Put Vatroslava Lisinskog 2, 22211 Vodice</t>
  </si>
  <si>
    <t>HOTEL IMPERIAL VODICE d.d., Put Vatroslava Lisinskog 2, 22211 Vodice</t>
  </si>
  <si>
    <t>21300 Makarska</t>
  </si>
  <si>
    <t>Trg Stjepana Buzolića 1, Zadar</t>
  </si>
  <si>
    <t>M.V.d.o.o., Kruševska ulica 1, Zadar</t>
  </si>
  <si>
    <t xml:space="preserve">BOUTIQUE HOTELI ZADAR d.o.o., Bedemi zadarskih pobuna 13, Zadar
</t>
  </si>
  <si>
    <t>Boutique Hotel Lili</t>
  </si>
  <si>
    <t>Kimen s depandansom</t>
  </si>
  <si>
    <t>Nikole Tesle 88
31400 Đakovo</t>
  </si>
  <si>
    <t>LULA d.o.o.
Kanalski put 1, Zagreb</t>
  </si>
  <si>
    <t>LULA d.o.o.,
Kanalski put 1, Zagreb</t>
  </si>
  <si>
    <t>Beachbay Hvar Hotel (Dalmacija-Hvar Villa hotel s depandansom)</t>
  </si>
  <si>
    <t>Šetalište put Križa 13, 
Hvar</t>
  </si>
  <si>
    <t>FOOD&amp;TOURIST SERVICE j.d.o.o., Šetalište kralja Petra Krešimira IV 15,
Orebić</t>
  </si>
  <si>
    <t>VRILO d.o.o.
Porat 39, Postire</t>
  </si>
  <si>
    <t>Riva Marina (ex Riva Hvar Yacht Harbour Hotel)</t>
  </si>
  <si>
    <t>Crkvine 2 (Park prirode Vransko jezero)
23211 Pakoštane</t>
  </si>
  <si>
    <t>Tolero 
(ex Bebić)</t>
  </si>
  <si>
    <t>KAVALA d.o.o.
Poljička cesta Dočine 67, Duće</t>
  </si>
  <si>
    <t>Petram resort s depandansom</t>
  </si>
  <si>
    <t xml:space="preserve">Vila Cijani 35, Crveni Vrh,
Savudrija </t>
  </si>
  <si>
    <t>ČISTA VODA PROJEKT d.o.o., Alberi 300, Savudrija</t>
  </si>
  <si>
    <t>Joso s depandansom</t>
  </si>
  <si>
    <t>JOSO, obrt za ugostiteljstvo, vl. Joso Krešan, Dr. Franje Tuđmana 117, 23206 Sukošan</t>
  </si>
  <si>
    <t>Orient Zagreb (ex Orient Express)</t>
  </si>
  <si>
    <t>Trnjanska cesta 11 E
10000 Zagreb</t>
  </si>
  <si>
    <t>Orsan Hotel by Aminess (ex Orsan)</t>
  </si>
  <si>
    <t>Šetalište Petra Krešimira IV 29
20250 Orebić</t>
  </si>
  <si>
    <t>Hotel Crystal</t>
  </si>
  <si>
    <t>Obala dr. Franje Tuđmana 42a, Orebić</t>
  </si>
  <si>
    <t>NICE HOLD d.o.o.,
Obala dr. Franje Tuđmana 42a, Orebić</t>
  </si>
  <si>
    <t>Bačurina 16
10000 Zagreb</t>
  </si>
  <si>
    <t>Ulica Ivana Gorana Kovačića 5A, Makarska</t>
  </si>
  <si>
    <t>ŠAKOTA MAKARSKA d.o.o., 
Ulica Ivana Gorana Kovačića 5A, Makarska</t>
  </si>
  <si>
    <t xml:space="preserve">National Hotel </t>
  </si>
  <si>
    <t>Supilova ulica 8
10000 Zagreb</t>
  </si>
  <si>
    <t>BOUTIQUE HOTELI ZADAR d.o.o., Bedemi zadarskih pobuna 13, Zadar</t>
  </si>
  <si>
    <t>Garden Istra &amp; Residence Plava Laguna s depandansama Olea,Palma i Pinea(Sol Garden Istra s depandansama)</t>
  </si>
  <si>
    <t>Katoro 19
52470 Umag</t>
  </si>
  <si>
    <t>Trg Lokvina 3, Kastav</t>
  </si>
  <si>
    <t>KUKURIKU d.o.o.,
Trg Matka Laginje 1A, Kastav</t>
  </si>
  <si>
    <t>Zori Timless Hotel</t>
  </si>
  <si>
    <t>Hvar, 
Ulica Palmižana 19</t>
  </si>
  <si>
    <t>ZORI, obrt za ugostiteljstvo, vl. Iva Tomlinović, 
Ulica Palmižana 19, Hvar</t>
  </si>
  <si>
    <t>EMOTHEO HOTEL d.o.o., 
Ante Starčevića 20, Imotski</t>
  </si>
  <si>
    <t xml:space="preserve"> </t>
  </si>
  <si>
    <t>HOTELI VELA LUKA d.o.o., Obala 1 br. 42, Vela Luka</t>
  </si>
  <si>
    <t>Kardinala Stepinca 31e
20000 Dubrovnik</t>
  </si>
  <si>
    <t>Met Boutique Hotel</t>
  </si>
  <si>
    <t>Praška 4, 
10000 Zagreb</t>
  </si>
  <si>
    <t>ABAU d.o.o., 
Viktora Cara Emina 9, Lovran</t>
  </si>
  <si>
    <t>HAPPY BARS d.o.o.,
Trgovačka ulica 2, Zagreb</t>
  </si>
  <si>
    <t>Obrt turističke usluge LUČINA, vl.Vesna Stagličić, Put Sv.Marije 30, 23262 Pašman</t>
  </si>
  <si>
    <t>PRIMOŠTEN d.d.,
Raduča 11, Primošten</t>
  </si>
  <si>
    <t>Jadranska 139a
21330 Gradac</t>
  </si>
  <si>
    <t>SONNEN KLAR d.o.o.
Biokovska 1, Gospodarska zona Ravča, Vrgorac</t>
  </si>
  <si>
    <t>Obala dr. Ante Starčevića 9, Mali Ston bb, Ston</t>
  </si>
  <si>
    <t>OSTREA d.o.o.
Donja ulica 21, Ston</t>
  </si>
  <si>
    <t>Cora Hotel</t>
  </si>
  <si>
    <t>Put Supavla 39
Split</t>
  </si>
  <si>
    <t>ART ERIJA d.o.o., 
Ljube Babića 7, Bjelovar</t>
  </si>
  <si>
    <t>Valamar Tirena Hotel</t>
  </si>
  <si>
    <t>Iva Dulčića 36,
20000 Dubrovnik</t>
  </si>
  <si>
    <t>Cornaro Hotel s depandansom</t>
  </si>
  <si>
    <t>Borovnik s depandansom</t>
  </si>
  <si>
    <t>Campsite &amp; Holiday Resort Medveja</t>
  </si>
  <si>
    <t>Kul In Ablana</t>
  </si>
  <si>
    <t>Obala bana Stjepana Šubića 1, Jablanac</t>
  </si>
  <si>
    <t>Grand Hotel Zagreb</t>
  </si>
  <si>
    <t>Jankomir 27,
Zagreb</t>
  </si>
  <si>
    <t>B.M.V. INŽENJERING d.o.o.
Zavrtnica 17, Zagreb</t>
  </si>
  <si>
    <t>Amadria Park Hotel Continetal s dep. Villa Continental (ex Gardenija s depandansom Continental)</t>
  </si>
  <si>
    <t>Maršala Tita 85
51410 Opatija</t>
  </si>
  <si>
    <t>Kastel 1700</t>
  </si>
  <si>
    <t>Remaneo</t>
  </si>
  <si>
    <t>Guvno 3,
Promajna</t>
  </si>
  <si>
    <t>REMANEO d.o.o.
Ulica kralja Zvonimira 28, Imotski</t>
  </si>
  <si>
    <t>Fermai</t>
  </si>
  <si>
    <t>Livanjska 5, 
Split</t>
  </si>
  <si>
    <t>QUATRO COMPANY d.o.o.,
Makarska ulica 20, Split</t>
  </si>
  <si>
    <t>Istrian Villas Plava Laguna (ex Melia Istrian Villas)</t>
  </si>
  <si>
    <t>Hoteli Solaris 86,
22000 Šibenik</t>
  </si>
  <si>
    <t xml:space="preserve">Andrija </t>
  </si>
  <si>
    <t>Antonija s depandansom Oliva (ex Antonija)</t>
  </si>
  <si>
    <t>HELEMART j.d.o.o.,
Jelenovac 38C, Zagreb</t>
  </si>
  <si>
    <t>Royal Palm - Royal Princess</t>
  </si>
  <si>
    <t>Kardinala Stepinca 31b, Dubrovnik</t>
  </si>
  <si>
    <t>Trumbićeva obala 18, Split</t>
  </si>
  <si>
    <t>RETOI d.o.o., 
Trumbićeva obala 18, Split</t>
  </si>
  <si>
    <t>Zagrebačka županija</t>
  </si>
  <si>
    <t>Panitula Vela, 
Jezera</t>
  </si>
  <si>
    <t>Casper</t>
  </si>
  <si>
    <t>Jadranska turistička cesta 24
Drage</t>
  </si>
  <si>
    <t>Calimero</t>
  </si>
  <si>
    <t>Jadranska turistička cesta 24A
Drage</t>
  </si>
  <si>
    <t>CALIMERO, obrt za iskope i zemljane radove, vl. Melinda Barešić
Kralja Kolomana 3, Drage</t>
  </si>
  <si>
    <t>CASPER, obrt za turiszam, suvl. Ante Barešić i Hrvoje Škrinjar
Kralja Kolomana 3, Drage</t>
  </si>
  <si>
    <t>Hotel Moeesy, Blue &amp; Green Oasis</t>
  </si>
  <si>
    <t>Vlade Avelinija 7
Hvar</t>
  </si>
  <si>
    <t>CROATIA-HVAR d.o.o.
Vlade Avelinija 7
Hvar</t>
  </si>
  <si>
    <t>Bernarda</t>
  </si>
  <si>
    <t>Zagrebačka 5
Varaždinske Toplice</t>
  </si>
  <si>
    <t>BERNARDA NOVA d.o.o.
Varaždinska 29A
Nedeljac</t>
  </si>
  <si>
    <t>Hotel Bonavia Plava Laguna(ex Grand Hotel Bonavia)</t>
  </si>
  <si>
    <t>Pagus</t>
  </si>
  <si>
    <t>RUDAN d.o.o.,
9.rujan 1/h
Žminj</t>
  </si>
  <si>
    <t>Ulica Šibenska Luka 9
22203 Rogoznica</t>
  </si>
  <si>
    <t>Škrila Sunny Camping by Valamar (ex Škrila)</t>
  </si>
  <si>
    <t>Gran Vista Plava Laguna (ex Laguna Gran Vista)</t>
  </si>
  <si>
    <t>Zelena Laguna 13
52440 Poreč</t>
  </si>
  <si>
    <t>Ulica Mirka Miošića hrvatskog erudita i enigmata (1956-2017) 325,
Rtina, Ražanac</t>
  </si>
  <si>
    <t>Art'Otel</t>
  </si>
  <si>
    <t>Petrinjska ulica 7,
Zagreb</t>
  </si>
  <si>
    <t>ULIKA d.o.o.,
Smareglina ulica 3, Pula</t>
  </si>
  <si>
    <t>HOTEL HYGGE d.o.o.
Vlahe Bukovca 3, 
Biograd na Moru</t>
  </si>
  <si>
    <t xml:space="preserve">Villa Donat s depandansom </t>
  </si>
  <si>
    <t>Liburnska 2,
23207 Sveti Filip i Jakov</t>
  </si>
  <si>
    <t>IMPERIAL RIVIERA d.d., 
Rab, Jurja Barakovića 2</t>
  </si>
  <si>
    <t>Ulica dr. Franje Tuđmana 41,
23244 Starigrad</t>
  </si>
  <si>
    <t>Ulica kneza Branimira 29
23235 Vrsi</t>
  </si>
  <si>
    <t>Orebić,
Šetalište kneza Domagoja 8</t>
  </si>
  <si>
    <t>Obala Sv. Nikole 89
21320 Baška Voda</t>
  </si>
  <si>
    <t>Solitudo Sunny Camping by Valamar (ex Solitudo)</t>
  </si>
  <si>
    <t>Čiste</t>
  </si>
  <si>
    <t>Čiste 4, 
Drvenik</t>
  </si>
  <si>
    <t xml:space="preserve">Aminess Korčula Heritage Hotel </t>
  </si>
  <si>
    <t>Korčula, 
Obala Franje Tuđmana 5</t>
  </si>
  <si>
    <t>HTP KORČULA d.d., 
Šetalište Frana Kršinića 104, Korčula</t>
  </si>
  <si>
    <t>Aminess Korčula Heritage Hotel (ex Korčula de La Ville)</t>
  </si>
  <si>
    <t>Horvatsko 28, 
Horvatsko</t>
  </si>
  <si>
    <t>Hotel ORION, obrt za ugostiteljstvo i turizam, vl. Tea Molnar, Horvatsko 28, Horvatsko</t>
  </si>
  <si>
    <t>Grand Hotel Park</t>
  </si>
  <si>
    <t>Mata Vodopića 2,
20000 Dubrovnik</t>
  </si>
  <si>
    <t>ADRIATIC DELUXE d.o.o.
Mokalo 6, Orebić</t>
  </si>
  <si>
    <t>Grand Hotel Bonavia
(ex Hotel Bonavia Plava Laguna)</t>
  </si>
  <si>
    <t>BONAVIA RIJEKA d.o.o.
Strossmayerova 1, Rijeka</t>
  </si>
  <si>
    <t>PARADISO INVEST d.o.o., 
Filipini 1b, Poreč</t>
  </si>
  <si>
    <t>Čatrnja 167,
47245 Rakovica</t>
  </si>
  <si>
    <t>Vallelunga 90
Pula</t>
  </si>
  <si>
    <t>TI SABLE d.o.o.
Put Dragulina 62/C,
Trogir</t>
  </si>
  <si>
    <t>LUNAETERNA, ugostiteljski obrt, vl. Leandro Lekaj
Flavijevska ulica 26, Pula</t>
  </si>
  <si>
    <t xml:space="preserve">NIKOLAC GROUP d.o.o.,
Lovranska Draga 1,
Lovranska Draga </t>
  </si>
  <si>
    <t>Medistone</t>
  </si>
  <si>
    <t>Kralja Tomislava 8, 
Mimice (Medići)</t>
  </si>
  <si>
    <t>ASTRA MEDIĆI d.o.o.
Kralja Tomislava 8, 
Mimice (Medići)</t>
  </si>
  <si>
    <t>Del Mar Emotion</t>
  </si>
  <si>
    <t>Put za Puntice 102,
Ližnjan</t>
  </si>
  <si>
    <t>MARINA IBACOM d.o.o.
Glavica 7,
Banjole</t>
  </si>
  <si>
    <t>Kurija Mihalović</t>
  </si>
  <si>
    <t>Ferićeva 18,
Feričanci</t>
  </si>
  <si>
    <t>NEXE d.d.,
Tajnovac 1, Našice</t>
  </si>
  <si>
    <t>Meetings</t>
  </si>
  <si>
    <t>DIZALA EKSKLUZIV d.o.o.,
Črečan 36D, Sveti Ivan Zelina</t>
  </si>
  <si>
    <t>Studio apartmani Zagreb Lenuzzi</t>
  </si>
  <si>
    <t>Martićeva ulica 12, 
Zagreb</t>
  </si>
  <si>
    <t>BELLA OPORTUNA d.o.o., 
Otona Župančića 15, Zagreb</t>
  </si>
  <si>
    <t>Materra</t>
  </si>
  <si>
    <t>Ovčara 5,
Čepin</t>
  </si>
  <si>
    <t>ŽITO d.o.o.,
Đakoviština 3, 
Osijek</t>
  </si>
  <si>
    <t>Milovana Muževića 20
51260 Crikvenica</t>
  </si>
  <si>
    <t>ŠANGULIN KAMP d.o.o.
Obala kralja Petra Krešimira IV 3, Biograd na moru</t>
  </si>
  <si>
    <t>Dunatovi dvori</t>
  </si>
  <si>
    <t>Kod Sv.Ante 1, 
Preko, o.Ugljan</t>
  </si>
  <si>
    <t>Dunatovi Dvori</t>
  </si>
  <si>
    <t>Kod Sv. Ante 1, 
Preko, o.Ugljan</t>
  </si>
  <si>
    <t>DUNATOVI DVORI d.o.o.,
Kod Sv. Ante 1, Preko, o.Ugljan</t>
  </si>
  <si>
    <t>Villa Giardino</t>
  </si>
  <si>
    <t>Novi put 2,
Bol</t>
  </si>
  <si>
    <t>V.G.B. d.o.o.,
Novi put 2, Bol</t>
  </si>
  <si>
    <t>Amadria Park Hotel Milenij (ex Milenij)</t>
  </si>
  <si>
    <t>Amadria park Hotel Milenij (ex Milenij)</t>
  </si>
  <si>
    <t>Family Resort Urania</t>
  </si>
  <si>
    <t>Kralja Petra Krešimira IV, br.9
Baška Voda</t>
  </si>
  <si>
    <t>MAREA ALTA d.o.o.
Maslinarska 33,
Makarska</t>
  </si>
  <si>
    <t>MAVE SPORT d.o.o.
Rakarska 15,
Velika Gorica</t>
  </si>
  <si>
    <t>Frapa 
(ex Marina Hotel Resort Frapa)</t>
  </si>
  <si>
    <t>Camping Finida 
(ex Finida)</t>
  </si>
  <si>
    <t>T.N.Monsena 1,
Rovinj</t>
  </si>
  <si>
    <t>Miramar Sunny Hotel &amp; Residence (ex Miramar Sunny Plus Hotel &amp; Residence)</t>
  </si>
  <si>
    <t>AUTO KAMP ČISTE, zajednički obrt za ugostiteljstvo, vl. Mladen Urlić, Drašnice 183, Drašnice</t>
  </si>
  <si>
    <t>Central Heritage Hotel</t>
  </si>
  <si>
    <t>Kačićeva 3,
Split</t>
  </si>
  <si>
    <t>CACAO d.o.o.
Klovićeva 16B, Split</t>
  </si>
  <si>
    <t>Burin bok 35
53291 Novalja</t>
  </si>
  <si>
    <t>Valamar Amicor Green Resort</t>
  </si>
  <si>
    <t>Naselje Helios 1
Stari Grad</t>
  </si>
  <si>
    <t>HELIOS FAROS d.d.
Naselje Helios 5,
Stari Grad</t>
  </si>
  <si>
    <t>Obala Franje Tuđmana  I.hrv. p. 52
22000 Šibenik</t>
  </si>
  <si>
    <t>HOTEL JADRAN ŠIBENIK d.d.
Obala Franje Tuđmana I.hrv.p.52, 22000 Šibenik</t>
  </si>
  <si>
    <t>NJIVICE MIRAMARE d.o.o.
Ribarska obala 4, 
51512 Njivice</t>
  </si>
  <si>
    <t>Palace Varoš</t>
  </si>
  <si>
    <t>Aminess Liburna Hotel (ex Liburna)</t>
  </si>
  <si>
    <t>Vinogorska 69,
Slavonski Brod</t>
  </si>
  <si>
    <t>EKO GARTEN d.o.o., 
Maka Dizdara 2, 
Slavonski Brod</t>
  </si>
  <si>
    <t>Pharos, Hvar Bayhill</t>
  </si>
  <si>
    <t>Dinka Kovačevića 10
21450 Hvar</t>
  </si>
  <si>
    <t>Keight Hotel Opatija, Curio Collection by Hilton</t>
  </si>
  <si>
    <t>Veli Jože2, 
Opatija</t>
  </si>
  <si>
    <t>KATARINA LINE d.o.o.
Vjekoslava Spinčića 13
Opatija</t>
  </si>
  <si>
    <t>Hotel Villa Aurora</t>
  </si>
  <si>
    <t>Ante Starčevića 32,
Crikvenica</t>
  </si>
  <si>
    <t>Ugostiteljski obrt MUDRAŽIJA, vl. Radovan Mudražija,
Viktora Finderlea 5, 
Crikvenica</t>
  </si>
  <si>
    <t>SeeSea Hotel</t>
  </si>
  <si>
    <t>Ulica Grgura Ninskog 4
Vodice</t>
  </si>
  <si>
    <t>AMP MENAGEMENT d.o.o.
Grgura Ninskog 4
Vodice</t>
  </si>
  <si>
    <t>Antony Boy</t>
  </si>
  <si>
    <t>Viganj b.b.,
Viganj</t>
  </si>
  <si>
    <t>AUTO PLETER d.o.o.
Bednjanska 2,
10000 Zagreb</t>
  </si>
  <si>
    <t>Šetalište Miramare 1 i 3
52470 Umag</t>
  </si>
  <si>
    <t>Odisej s depandansom</t>
  </si>
  <si>
    <t>Abalone s depandansom
(ex Grand hotel Dramalj)</t>
  </si>
  <si>
    <t>Port 9 Campsite by Aminess 
(ex Kalac)</t>
  </si>
  <si>
    <t>Slatina 4
21325 Tučepi</t>
  </si>
  <si>
    <t>Neptun s depandansama</t>
  </si>
  <si>
    <t>Albatros Plava Laguna (ex Laguna Albatros)</t>
  </si>
  <si>
    <t>Hotel Garten s depandansama</t>
  </si>
  <si>
    <t>Arena kamp Stoja (ex Stoja)</t>
  </si>
  <si>
    <t xml:space="preserve">Lioqa Resort </t>
  </si>
  <si>
    <t>Put Kralješine 37,
Ugljan</t>
  </si>
  <si>
    <t>LIOQA MANAGEMENT SERVICES d.o.o.
Ulica Josipa Marohnića 1/1,
Zagreb</t>
  </si>
  <si>
    <t>Hotel Sol (ex Villa Džamonja)</t>
  </si>
  <si>
    <t>Arti</t>
  </si>
  <si>
    <t>Banjol 497a,
Rab</t>
  </si>
  <si>
    <t>Obrt Sandra Španjol-Pandelo, vl. Sanra Španjol-Pandelo,
Banjol 497A,
Rab</t>
  </si>
  <si>
    <t>Sia (ex Ora)</t>
  </si>
  <si>
    <t>Obrt za ugostiteljstvo, ribarstvo i iznajmljivanje ronilačke opreme ADRIATIC, vl. Antonio Mikulić</t>
  </si>
  <si>
    <t>Marina Drage</t>
  </si>
  <si>
    <t>Put Malenice 10A,
Drage</t>
  </si>
  <si>
    <t>VV RAZVOJ PROJEKATA d.o.o.
Kneza Trpimira 1,
Karlovac</t>
  </si>
  <si>
    <t>WESTGATE TOWER d.o.o.
Ulica Domovinskog rata 61A,
Split</t>
  </si>
  <si>
    <t>Ulica Domovinskog rata 61A,
Split</t>
  </si>
  <si>
    <t>AC Hotel by Marriott Split</t>
  </si>
  <si>
    <t>Romana Beach Resort</t>
  </si>
  <si>
    <t>Ulica Ivana Gorana Kovačića 16</t>
  </si>
  <si>
    <t>ADVECTOR d.o.o.
Ulica Ivana Gorana Kovačića 16
Makarska</t>
  </si>
  <si>
    <t>Camping Primavera Plitvice</t>
  </si>
  <si>
    <t>PRIMAVERA PLITVICE d.o.o.
Mrežnički brig 79A, 
Duga Resa</t>
  </si>
  <si>
    <t>Saborsko bb,
Saborsko</t>
  </si>
  <si>
    <t>Kardinala Stepinca 31c
20000 Dubrovnik</t>
  </si>
  <si>
    <t>Royal Ariston s depandansom Neptun (ex Ariston)</t>
  </si>
  <si>
    <t>Ljudevita Gaja 6,
Vodice</t>
  </si>
  <si>
    <t>UNIQUE PROPERTY GROUP d.d.,
Kranjčevićeva 45,
Split</t>
  </si>
  <si>
    <t>KRUPA d.o.o., 
Dračevac 11, 
Split</t>
  </si>
  <si>
    <t>DARUVARSKE TOPLICE, Julijev Park 1, 
Daruvar</t>
  </si>
  <si>
    <t>SPECIJALNA BOLNICA ZA MEDICINSKU REHABILITACIJU "BIOKOVKA" MAKARSKA, Put Cvitačke 9, 
Makarska</t>
  </si>
  <si>
    <t>Boutique Hotel Mirari</t>
  </si>
  <si>
    <t>Dražanac 20 A,
Split</t>
  </si>
  <si>
    <t>Aminess Avalona Camping Resort</t>
  </si>
  <si>
    <t>Put Rastavnca 10,
Povljana</t>
  </si>
  <si>
    <t>NOVA CAMPING d.o.o.
Put Rastavca 10,
Povljana</t>
  </si>
  <si>
    <t>Ulika1,
Červar, Poreč</t>
  </si>
  <si>
    <t>Paradiso 
(ex Filipini)</t>
  </si>
  <si>
    <t>Kadoor</t>
  </si>
  <si>
    <t>STAR TURIST d.o.o.
Banija 15, 
Karlovac</t>
  </si>
  <si>
    <t>Vladimira Nazora 4,
Karlovac</t>
  </si>
  <si>
    <t>Rabac Sunny Hotel &amp; Residence (ex Miramar Sunny Hotel &amp; Residence by Valamar)</t>
  </si>
  <si>
    <t>Rabac Sunny Hotel &amp; Residence (ex Allegro Sunny Hotel &amp; Residence)</t>
  </si>
  <si>
    <t>Sv. Andrije 4
52221 Rabac</t>
  </si>
  <si>
    <t>Aminess Younique Narrivi Hotel</t>
  </si>
  <si>
    <t>Trg Stjepana Radića 12, Crikvenica</t>
  </si>
  <si>
    <t>MBM-COMMERCE d.o.o.
Soblinečka ulica 14A
Soblinec</t>
  </si>
  <si>
    <t>Zagreb s depandansom</t>
  </si>
  <si>
    <t>Obala Vladimira Nazora 25, Zadar</t>
  </si>
  <si>
    <t>Remisens Hotel Albatros (ex Iberostar Albatros)</t>
  </si>
  <si>
    <t>Put Oboda 1
20210 Cavtat</t>
  </si>
  <si>
    <t>BAŠĆA, obrt za ugostiteljstvo, vl. Tena Vujatović i Ivana Grgić
Trg dr. Ivana Šretera 1,
Pakrac</t>
  </si>
  <si>
    <t>INO TURIZAM j.d.o.o.
Ulica Đure Marušića 45, 
Zadar</t>
  </si>
  <si>
    <t>Put Mula 50
23233 Privlaka</t>
  </si>
  <si>
    <t>Dionis Camping Zaton</t>
  </si>
  <si>
    <t>Pastirski put 14
Zaton (Grad Nin)</t>
  </si>
  <si>
    <t>DIONIS ZATON d.o.o.
Pastirski put 14,
Zaton (grad Nin)</t>
  </si>
  <si>
    <t>PLATANUS d.o.o.
Na vodi 1,
Trsteno</t>
  </si>
  <si>
    <t>Jaska</t>
  </si>
  <si>
    <t>Ulica dr. Franje Tuđmana 51
Jastrebarsko</t>
  </si>
  <si>
    <t>UGO ENERGY d.o.o.
Mundanije 46B
Rab</t>
  </si>
  <si>
    <t>Rixos Premium Dubrovnik s depandansom (ex Rixos Libertas Dubrovnik)</t>
  </si>
  <si>
    <t>Arena Medulin Campsite (ex Medulin)</t>
  </si>
  <si>
    <t>Dalmata Camping</t>
  </si>
  <si>
    <t>Ulica bana Josipa Jelačića 4, Orebić</t>
  </si>
  <si>
    <t>CAMPING DALMATIA OREBIĆ d.o.o.
Cvjetno naselje 49, 
Korčula</t>
  </si>
  <si>
    <t>HOTEL SOL d.o.o.
Andrije Kačića Miošića 1
21 420 Bol</t>
  </si>
  <si>
    <t>Diamond Hotel</t>
  </si>
  <si>
    <t>Remetinečka cesta 107
Zagreb</t>
  </si>
  <si>
    <t>AML DIAMOND HOTELI d.o.o.
Remetinečka cesta 107
Zagreb</t>
  </si>
  <si>
    <t xml:space="preserve">HOTEL SAN ANTONIO d.o.o.
Grljevačka 22, 
21312 Podstrana </t>
  </si>
  <si>
    <t>The Isolano, Cres, Autograph Collection</t>
  </si>
  <si>
    <t>Lungo mare Sv. Mikule 17, Cres</t>
  </si>
  <si>
    <t>VALDARKE d.o.o.
Melin II/33
Cres</t>
  </si>
  <si>
    <t>Pullman Zagreb</t>
  </si>
  <si>
    <t>Buzinski krči 3A,
Buzinski krči,
Zagreb - Buzin</t>
  </si>
  <si>
    <t>MPPD d.o.o. 
Oreškovićeva ulica 6H
Zagreb</t>
  </si>
  <si>
    <t>Jezera Lovišća (ex Jezera Village)</t>
  </si>
  <si>
    <t>Uvala Lovišća 1B
22242 Jezera</t>
  </si>
  <si>
    <t>Bakarac</t>
  </si>
  <si>
    <t>Bakarac 2
Bakarac</t>
  </si>
  <si>
    <t>Volarice 247b, 
Volarice</t>
  </si>
  <si>
    <t>POKRIVENIK d.o.o.
Gdinj 197,
Gdinj</t>
  </si>
  <si>
    <t>BIRANJ d.o.o.
Šetalište Miljenka i Dobrile 34, 21215 Kaštel Lukšić</t>
  </si>
  <si>
    <t>ČAPORICE d.o.o.
Bana Jelačića 8, 
21240 Trilj</t>
  </si>
  <si>
    <t>HOTEL FONTANA d.o.o.
Trg Fontana 1,
Buzet</t>
  </si>
  <si>
    <t>Imperial Heritage hotel, Valamar Collection (ex Imperial Valamar Collection Hotel)</t>
  </si>
  <si>
    <t>[Places] Dalmacija by Valamar 
(ex Dalmacija)</t>
  </si>
  <si>
    <t>Sunny Makarska by Valamar (ex Makarska Sunny Resort)</t>
  </si>
  <si>
    <t>Valamar Lacroma Hotel (ex Valamar Lacroma Dubrovnik)</t>
  </si>
  <si>
    <t>Sunny Dubrovnik by Valamar (ex Valamar Club Dubrovnik)</t>
  </si>
  <si>
    <t>San Marino Resort (ex San Marino)</t>
  </si>
  <si>
    <t>Valamar Camping San Marino (ex San Marino Camping Resort by Valamar)</t>
  </si>
  <si>
    <t>Valamar Camping Padova (ex Padova Premium Camping Resort by Valmar)</t>
  </si>
  <si>
    <t>Dražnikova 78
Zaton - Nin</t>
  </si>
  <si>
    <t>Palace Vrkljan</t>
  </si>
  <si>
    <t>Kurija Omilje</t>
  </si>
  <si>
    <t>Donja Drenova 77,
Donja Zelina</t>
  </si>
  <si>
    <t>EUROKOD PISAČIĆ d.o.o.,
Rudeška cesta 16, Zagreb</t>
  </si>
  <si>
    <t>Ulica Viktora Cara Emina 1A,
51414 Ika</t>
  </si>
  <si>
    <t>FAMOSE HOTELS d.o.o.
Ulica Rivarela 19, 
Novigrad</t>
  </si>
  <si>
    <t>PRIMIZIA d.o.o., 
Bunarska 2, 
Brtonigla</t>
  </si>
  <si>
    <t>ARENA HOSPTALITY GROUP d.d., 
Smareglina ul. 3, 
Pula</t>
  </si>
  <si>
    <t>PLAVA LAGUNA d.d.
Rade Končara 12, 
Poreč</t>
  </si>
  <si>
    <t>Artena</t>
  </si>
  <si>
    <t>Valturska ulica 12,
Pula</t>
  </si>
  <si>
    <t>THOLOS INVEST d.o.o.
Valturska ulica 12,
Pula</t>
  </si>
  <si>
    <t>PLAVA LAGUNA d.d.
Rade Končara 12,
Poreč</t>
  </si>
  <si>
    <t>Ugostiteljski obrt LIDIJA, vl. Lidija Žmak
Brajdine 88,
Medulin</t>
  </si>
  <si>
    <t>TIŠA d.o.o
Šime Kurelića bb, 
Pazin</t>
  </si>
  <si>
    <t>PLETER USLUGE d.o.o.
Čerinina 23,
Zagreb</t>
  </si>
  <si>
    <t>HOTEL AMFITEATAR d.o.o.
Korzo 30, 
Rijeka</t>
  </si>
  <si>
    <t>ABC TURIZAM d.o.o.
Trnjanska cesta 59, 
Zagreb</t>
  </si>
  <si>
    <t>AMINESS d.d.
Škverska 8, 
Novigrad</t>
  </si>
  <si>
    <t>Hotel Slavija</t>
  </si>
  <si>
    <t>Buvinina 2,
Split</t>
  </si>
  <si>
    <t>ERCON &amp; CO d.o.o.,
Vrzov Doalc 16, Split</t>
  </si>
  <si>
    <t>HOTEL SPORT d.o.o.
Etanska cesta 2,
Ivanić Grad</t>
  </si>
  <si>
    <t>MAREA ALTA d.o.o.
Maslinarska 33
Makarska</t>
  </si>
  <si>
    <t>POLO TRAVEL d.o.o.
Obala 15, Gradac</t>
  </si>
  <si>
    <t>SMALL &amp; FRIENDLY (Mali i prijateljski)
BIKE (Za bicikliste)</t>
  </si>
  <si>
    <t>PRVAN, obrt za trgovinu, usluge i ugostiteljstvo, vl. Marin Pervan
Zagrebačka 31, 
Vrgorac</t>
  </si>
  <si>
    <t>SUKSIRI CONSULTING d.o.o.
Lučićeva 19, 
Split</t>
  </si>
  <si>
    <t>AUTO ZUBAK - ZAGREB d.o.o.
Ljudevita Posavskog 7/a, Sesvete</t>
  </si>
  <si>
    <t>Metković 
(ex Metković s depandansom)</t>
  </si>
  <si>
    <t>Alhambra s depandansom Vila Augusta</t>
  </si>
  <si>
    <t>Čikat 15A
51550 Mali Lošinj</t>
  </si>
  <si>
    <t>RESORT DUGA UVALA d.o.o.
Ive Robića 2, Zagreb</t>
  </si>
  <si>
    <t>Josipa Jovića 6
53231 Plitvička Jezera</t>
  </si>
  <si>
    <t>HOTEL MILAN d.o.o.
Stoja 4, Pula</t>
  </si>
  <si>
    <t>HOTEL VITAR d.o.o.
Avenija Većeslava Holjevca 62
Zagreb</t>
  </si>
  <si>
    <t>AGRO LINE d.o.o.
Picupari 96 E
Tinjan</t>
  </si>
  <si>
    <t>Millenium Deluxe</t>
  </si>
  <si>
    <t>Klimno, 
Klimno 169G</t>
  </si>
  <si>
    <t>Emila Antića 48a,
Selce</t>
  </si>
  <si>
    <t>VSG plus d.o.o., 
Klimno, Klimno 169G</t>
  </si>
  <si>
    <t>FIRST HOTEL ON THE SEA IN EUROPE - MILLENIUM DELUXE d.o.o.,
Josipa Jurja Strossmayera 11, Osijek</t>
  </si>
  <si>
    <t>HiP 365 d.o.o., 
Rastovača 13, Rastovača</t>
  </si>
  <si>
    <t>Hatzeov perivoj 3, 
Split</t>
  </si>
  <si>
    <t xml:space="preserve">POTESTAS d.o.o., Split
Hatzeov perivoj 3, </t>
  </si>
  <si>
    <t>MAREVISTA 9 d.o.o.
Ulica Ljudevita Posavskog 7A,
Sesvete</t>
  </si>
  <si>
    <t>Koversada Rooms (ex Villas Koversada)</t>
  </si>
  <si>
    <t>MARTINIS MARCHI HOSPITALITY d.o.o., 
Put Sv. Nikole 51, Maslinica</t>
  </si>
  <si>
    <t>ARANCINI RESIDENCE d.o.o.
Srima I 100B, Vodice</t>
  </si>
  <si>
    <t>Mićin Stanka 9d, 
Vodice</t>
  </si>
  <si>
    <t>BIBERONS d.o.o.
Šibenska 13, Split</t>
  </si>
  <si>
    <t>Glamping</t>
  </si>
  <si>
    <t>GLAMPING</t>
  </si>
  <si>
    <t>Glamping Resort Halicanum</t>
  </si>
  <si>
    <t xml:space="preserve">Sportska ulica 6, 
Toplice Sveti Martin </t>
  </si>
  <si>
    <t>Obrt BOUTIQUE LAPAŽ, vl. Nenad Žignić,
Izvorska 3, 
Toplice Sveti Martin</t>
  </si>
  <si>
    <t>Međimurska županija</t>
  </si>
  <si>
    <t>Aminess Vival Velaris Resort (ex Aminess Velaris Resort)</t>
  </si>
  <si>
    <t>ADRIATIC HOTEL MANAGEMENT d.o.o.
Ulica kneza Branimira 71E, Zagreb</t>
  </si>
  <si>
    <t>Aminess Vival Casa Velaris 
(ex Aminess Casa Velaris)</t>
  </si>
  <si>
    <t>Aminess Younique Senses Resort 
(ex Aminess Senses Resort)</t>
  </si>
  <si>
    <t>TRIO LJUBIĆ d.o.o.
Splitska 9, Makarska</t>
  </si>
  <si>
    <t>CINDRO RIVIERA d.o.o.
Strožanačka 20, Podstrana</t>
  </si>
  <si>
    <t>Molum Hotel &amp; Residence</t>
  </si>
  <si>
    <t>Jadranska cesta 61,
Sveti Filip i Jakov</t>
  </si>
  <si>
    <t>SUNČANI RESORT d.o.o.
Jadranska cesta 61,
Sveti Filip i Jakov</t>
  </si>
  <si>
    <t>SUNČANI RESORT d.o.o.
Jadranska cesta 61, 
Sveti Filip i Jakov</t>
  </si>
  <si>
    <t>SAXUM MAS d.o.o.,
Put Petrića 40C, Zadar</t>
  </si>
  <si>
    <t>HADRIA d.o.o.
Zeleni put 7,
Novalja</t>
  </si>
  <si>
    <t>TERRA REX d.o.o.
Trg Stare škole 2,
Fažana</t>
  </si>
  <si>
    <t>Amadria Park Camping Trogir (ex Vranjica Belvedere)</t>
  </si>
  <si>
    <t>Stella Maris</t>
  </si>
  <si>
    <t>Put Vatroslava Lisinskog 28A, Vodice</t>
  </si>
  <si>
    <t>IVAS GRADNJA d.o.o., 
Put Vatroslava Lisinskog 24, Vodice</t>
  </si>
  <si>
    <t>Riva 
(ex Villa Žarko)</t>
  </si>
  <si>
    <t>DOMINO, obrt za ugostiteljstvo, proizvodnju i usluge smještaja, vl. Koncilija, Vinogradska 28A, 
Zagreb</t>
  </si>
  <si>
    <t>PAVLINUŠA d.o.o.
Cesta domovinske zahvalnosti 2A, 
Arbanija</t>
  </si>
  <si>
    <t>ENVIRODUAL d.o.o.
Savska cesta 1A,
Zagreb</t>
  </si>
  <si>
    <t>Monumenti s depandansom</t>
  </si>
  <si>
    <t>Vallelunga 89,
Pula</t>
  </si>
  <si>
    <t>KERMAS ISTRA d.o.o.
Divkovićeva 2C,
Pula</t>
  </si>
  <si>
    <t>Hyatt Regency Zadar</t>
  </si>
  <si>
    <t>Obala kneza Trpimira 7,
Zadar</t>
  </si>
  <si>
    <t>ZADAR RESORT d.o.o.
Ulica Marka Marulića 11,
Zadar</t>
  </si>
  <si>
    <t>Riva Retreat Luxury Boutique Hotel &amp; Spa (ex Ikador Luxury Boutique Hotel &amp; Spa)</t>
  </si>
  <si>
    <t>Gimi</t>
  </si>
  <si>
    <t>Šetalište 25. travnja 10,
Mošćenićka Draga</t>
  </si>
  <si>
    <t>Ugostiteljski obrt GIMI, vl. Kimbol Agim Dexari
Šetalište 25. travnja 10,
Mošćenićka Draga</t>
  </si>
  <si>
    <t>Hotel Delfin Lanterna (ex Imperial)</t>
  </si>
  <si>
    <t>CINQUE TERRE d.o.o.
Lanterna 14, Tar</t>
  </si>
  <si>
    <t>Dalmatino</t>
  </si>
  <si>
    <t xml:space="preserve">Jadranska turistička cesta 22A
Drage </t>
  </si>
  <si>
    <t>DALMATINO, obrt za ugostiteljstvo, vl. Jasmina Barešić
Jadranska turistička cesta 22A, Drage</t>
  </si>
  <si>
    <t>Ive Lole Ribara 10,
Valpovo</t>
  </si>
  <si>
    <t>RESTORAN PARK, obrt za ugostiteljstvo, vl. Vjekoslav Bošnjak
Ive Lole Ribara 10, Valpovo</t>
  </si>
  <si>
    <t>CRV RIVIERA d.o.o.
Bukevje 1, Orle
Velika Gorica</t>
  </si>
  <si>
    <t>Hotel Ramarin</t>
  </si>
  <si>
    <t>Gardunska 18, Garčin</t>
  </si>
  <si>
    <t>RANČ RAMARIN d.o.o.,
Gardunska 18, Garčin</t>
  </si>
  <si>
    <t>Brodsko-posavska županija</t>
  </si>
  <si>
    <t>Hotel Park</t>
  </si>
  <si>
    <t>Lozovac 2e
22221 Lozovac</t>
  </si>
  <si>
    <t>Zora</t>
  </si>
  <si>
    <t>Raduča 11,
Primošten</t>
  </si>
  <si>
    <t>PRIMOŠTEN HOTELI d.o.o.
Raduča 11, 
Primošten</t>
  </si>
  <si>
    <t>TN San Canzian Hotel &amp; Residences (ex San Canzian Village &amp; Hotel)</t>
  </si>
  <si>
    <t>Laurentum</t>
  </si>
  <si>
    <t>Kraj 43,
Tučepi</t>
  </si>
  <si>
    <t>LAURENTUM d.o.o.
Kraj 43, 
Tučepi</t>
  </si>
  <si>
    <t>Terra Park Spiritos</t>
  </si>
  <si>
    <t>Sveti Duh,
Kolan</t>
  </si>
  <si>
    <t>KAMP AS d.o.o.
Put žala 9A,
Zubovići</t>
  </si>
  <si>
    <t>CRVENA LUKA d.d.
Crvena luka 1
Biogad na Moru</t>
  </si>
  <si>
    <t>Ulica Verudella 17
52100 Pula</t>
  </si>
  <si>
    <t>Park Plaza Histria s depandansom Marina Wing (ex Park Plaza Histria )</t>
  </si>
  <si>
    <t>Frankopanska 7
51521 Punat</t>
  </si>
  <si>
    <t>Stellar Boutique Modules (ex Jadran)</t>
  </si>
  <si>
    <t>Plavi Plava Laguna (ex Plavi)</t>
  </si>
  <si>
    <t>Magistrala Ruskamen 16
21317 Lokva Rogoznica</t>
  </si>
  <si>
    <t>Aminess Planet Camping Sirena (ex Aminess Sirena)</t>
  </si>
  <si>
    <t>Istarska županija</t>
  </si>
  <si>
    <t>Pomer 26B
52100 Pomer</t>
  </si>
  <si>
    <t>Alfir</t>
  </si>
  <si>
    <t>Prižba 7,
Blato</t>
  </si>
  <si>
    <t>ALFIR RESORT d.o.o.
Ulica Alexandera von Humboldta 4b, Zagreb</t>
  </si>
  <si>
    <t>Kanjon Zrmanje</t>
  </si>
  <si>
    <t>Obala hrvatskog časnika Senada Župana 1,
Obrovac</t>
  </si>
  <si>
    <t>KANJON ZRMANJE d.o.o.
Obala hrvatskog časnika Senada Župana 1, Obrovac</t>
  </si>
  <si>
    <t>STO KVADRATA d.o.o.
Ruđera Boškovića 7, Split</t>
  </si>
  <si>
    <t>Preko Ugljan, Curio Collection by Hilton</t>
  </si>
  <si>
    <t>Na mulu 14,
Preko</t>
  </si>
  <si>
    <t>PREKO d.o.o.
Vrulja 2,
Preko</t>
  </si>
  <si>
    <t>Jadranska cesta bb
Klenovica</t>
  </si>
  <si>
    <t>Camping Peroš</t>
  </si>
  <si>
    <t>Put Petra Zoranića 14,
Zaton (Nin)</t>
  </si>
  <si>
    <t>KAMPIRANJE PEROŠ d.o.o.
Put Petra Zoranića 14,
Zaton (Nin)</t>
  </si>
  <si>
    <t>Put Hršice 2a, 
Povljana</t>
  </si>
  <si>
    <t>HADRIA d.o.o.
Zeleni Put 7,
Novalja</t>
  </si>
  <si>
    <t>Morenia Camping Podaca</t>
  </si>
  <si>
    <t>Lučica 23, 
Podaca</t>
  </si>
  <si>
    <t>UVALA BOROVA PODACA d.o.o.,
Lučica 21, 
Podaca</t>
  </si>
  <si>
    <t xml:space="preserve">Palazzo President </t>
  </si>
  <si>
    <t>Starčevićeva 1,
Split</t>
  </si>
  <si>
    <t>PRESIDENT d.o.o.
Varšavska ulica 13, 
Zagreb</t>
  </si>
  <si>
    <t>Falkensteiner Hotel Adriana</t>
  </si>
  <si>
    <t>Aria</t>
  </si>
  <si>
    <t>Sv. Martina 2,
Podstrana</t>
  </si>
  <si>
    <t>MAGDALENA d.o.o.
Sv. Martina 2,
Podstrana - Grbavac</t>
  </si>
  <si>
    <t>Captain's Villa</t>
  </si>
  <si>
    <t>Vladimira Nazora 28,
Veli Lošinj</t>
  </si>
  <si>
    <t>IVANA I PETRA d.o.o.,
Ulica Josipa Marohnića 8, Zagreb</t>
  </si>
  <si>
    <t>Vela Stina Camping</t>
  </si>
  <si>
    <t>Stanica Roč 75,
Roč</t>
  </si>
  <si>
    <t>VELA STINA d.o.o.
Stanica Roč 9,
Roč</t>
  </si>
  <si>
    <t>Bellevue
(ex Remisens Premium Grand Hotel Palace s depandansom Vila Abbazia, ex Palace-Bellevue)</t>
  </si>
  <si>
    <t>Camping Bijela Uvala</t>
  </si>
  <si>
    <t>Pelegrin Plava Laguna 
(ex Melia Coral)</t>
  </si>
  <si>
    <t>Hotel VILLA DVOR, obrt za ugostiteljstvo, građevinarstvo i proizvodnju, vl. Matej Ćurlin
Mosorska 13, 
21310 Omiš</t>
  </si>
  <si>
    <t>Novotel Zagreb</t>
  </si>
  <si>
    <t>Slavonska avenija 100,
Zagreb</t>
  </si>
  <si>
    <t>ROX HOTELS d.o.o.
Slavonska avenija 100,
Zagreb</t>
  </si>
  <si>
    <t>MPPD d.o.o., Ulica Andrije Hebranga 32, 
Zagreb</t>
  </si>
  <si>
    <t>ELEGANTER d.o.o.
Rapska 12, 
Zagreb</t>
  </si>
  <si>
    <t>Perna</t>
  </si>
  <si>
    <t>Kučište 44
20 250 Orebić</t>
  </si>
  <si>
    <t>ADRIATIC KAMPOVI d.o.o.
Šenoina ulica 12,
Zagreb</t>
  </si>
  <si>
    <t>CENTINERA RESORT d.o.o.
Indije 1, 52100 Banjole</t>
  </si>
  <si>
    <t>Martinščica 92,
51556 Martinšćica</t>
  </si>
  <si>
    <t>Bokinić 66,
51554 Punta Križa</t>
  </si>
  <si>
    <t>Sibinj Krmpotski 7
51252 Sibinj Krmpotski</t>
  </si>
  <si>
    <t>Leso</t>
  </si>
  <si>
    <t>LESO, obrt za usluge u turizmu, vl. Marin Tomljanović
Sibinj Krmpotski 5A
Sibinj Krmpotski</t>
  </si>
  <si>
    <t>Sibinj Krmpotski 5A
Sibinj Krmpotski</t>
  </si>
  <si>
    <t>Ulica Filipa Vukasovića 5
53270 Senj</t>
  </si>
  <si>
    <t>Kamp Primorje</t>
  </si>
  <si>
    <t>Put Vatroslava Lisinskog 2
22000 Šibenik</t>
  </si>
  <si>
    <t>President Hotel, Valamar Collection (ex Valamar Dubrovnik President)</t>
  </si>
  <si>
    <t>Trg kralja Petra Svačića 1A
42000 Varaždin</t>
  </si>
  <si>
    <t>HOTEL VARAŽDIN d.o.o.
Trg kralja Petra Svačića 1A, Varaždin</t>
  </si>
  <si>
    <t>HAPPY BARS d.o.o.
Trgovačka 2,
Zagreb</t>
  </si>
  <si>
    <t>Amadria Park Grand Hotel 4 Opatijska Cvijeta s depandansom Villa Camelia</t>
  </si>
  <si>
    <t>Viktora Cara Emina 6, Opatija</t>
  </si>
  <si>
    <t>CONGRESS (Kongres),
WELLNESS (Wellness)</t>
  </si>
  <si>
    <t>Hotel Porto</t>
  </si>
  <si>
    <t>Valamar Argosy Hotel (ex Argosy)</t>
  </si>
  <si>
    <t>VILLA DUBROVNIK d.d.,
Podružnica za turizam ŠIBENIK, Obala Jerka Šižgorića 1, Šibenik</t>
  </si>
  <si>
    <t>Arba Resort 
(ex Eva)</t>
  </si>
  <si>
    <t>Kampor 78,
Rab</t>
  </si>
  <si>
    <t>UGOSTITELJSKI OBRT ŠTANGER, vl. Igor Stanger
Ulica maršala Tita 128, 51415 Lovran</t>
  </si>
  <si>
    <t xml:space="preserve">MAN-PLANET d.o.o.,
Strossmayerovo šetalište 8, 51260 Crikvenica, </t>
  </si>
  <si>
    <t xml:space="preserve">DOMINO OPATIJA d.o.o.
Maršala Tita 147, 51410 Opatija, </t>
  </si>
  <si>
    <t xml:space="preserve">JADRAN d.d.
Bana Jelačića 16, 51260 Crikvenica, </t>
  </si>
  <si>
    <t xml:space="preserve">LIBURNIA RIVIERA HOTELI d.d.
Ulica maršala Tita 198, 51410 Opatija, </t>
  </si>
  <si>
    <t xml:space="preserve">HOTELI PUNAT d.d.
Obala 94, 51521 Punat, </t>
  </si>
  <si>
    <t xml:space="preserve">ARTE CASA d.o.o.
Prva ulica 10, 52470 Umag, </t>
  </si>
  <si>
    <t xml:space="preserve">VLATEX d.o.o.
Put od fortica 98, 52100 Pula, </t>
  </si>
  <si>
    <t xml:space="preserve">HOTEL CARMEN OBRT ZA UGOSTITELJSTVO, vl. Karmen Drndić
Luka Krnica bb, 52208 Krnica, </t>
  </si>
  <si>
    <t xml:space="preserve">Obrt za ugostiteljstvo CITTAR, vl.Katjuša Cittar
Prolaz Venecije 1, 52466 Novigrad, </t>
  </si>
  <si>
    <t xml:space="preserve">GALIJA ugostiteljski obrt, vl. Eljver Rača
Epulonova 3, 52100 Pula, </t>
  </si>
  <si>
    <t xml:space="preserve">PLAVA LAGUNA d.d.
Rade Končara 12, 52440 Poreč, </t>
  </si>
  <si>
    <t xml:space="preserve">ARENA HOSPITALITY GROUP d.d.
Smareglina ulica 3, 52100 Pula, </t>
  </si>
  <si>
    <t xml:space="preserve">JAVNA USTANOVA NACIONALNI PARK BRIJUNI
Brijuni, 52100 Pula, </t>
  </si>
  <si>
    <t xml:space="preserve">HOTEL KAŠTEL MOTOVUN d.o.o.
Trg Andrea Antico 7, 52424 Motovun, </t>
  </si>
  <si>
    <t xml:space="preserve">MAISTRA d.d.
Obala Vladimira Nazora 6, 52210 Rovinj, </t>
  </si>
  <si>
    <t xml:space="preserve">HOTEL KORAL d.o.o.
Runjačica 52B, Premantura, </t>
  </si>
  <si>
    <t xml:space="preserve">LIVADIĆ d.o.o.
Put za Marleru 5, 52203 Ližnjan, </t>
  </si>
  <si>
    <t xml:space="preserve">HOTEL MAKIN j.d.o.o.
Šaini 2A, 52466 Novigrad, </t>
  </si>
  <si>
    <t xml:space="preserve">MISTRA SUN d.o.o.
Stancijeta 11d, 52466 Novigrad, </t>
  </si>
  <si>
    <t xml:space="preserve">VALAMAR RIVIERA d.d.
Stancija Kaligari 1, 52440 Poreč, </t>
  </si>
  <si>
    <t xml:space="preserve">M.D. NATURA d.o.o.
Klija 18a, Vilanija, 52470 Umag, </t>
  </si>
  <si>
    <t xml:space="preserve">NOSTROMO OBRT ZA UGOSTITELJSTVO, vl.Valter Karlović
Obala maršala Tita 7, 52221 Rabac, </t>
  </si>
  <si>
    <t xml:space="preserve">HP DUGA d.o.o.
Rade Končara 1, 52440 Poreč, </t>
  </si>
  <si>
    <t xml:space="preserve">B.M.V. INŽENJERING d.o.o.
Zavrtnica 17, 10000 Zagreb, </t>
  </si>
  <si>
    <t xml:space="preserve">BOUTIQUE HOTEL LILI, obrt za ugostiteljstvo, vl. Marijan Starešinić
Andrije Mohorovčića 16, 52210 Rovinj, </t>
  </si>
  <si>
    <t xml:space="preserve">KARPINJAN - SPORT d.o.o.
Prolaz Venecija bb, 52466 Novigrad, </t>
  </si>
  <si>
    <t xml:space="preserve">HOLIDAY 1961 j.d.o.o.
Buići 36, 52440 Poreč, </t>
  </si>
  <si>
    <t xml:space="preserve">SPIZA j.d.o.o.
Brostolade 23, 52450 Vrsar, </t>
  </si>
  <si>
    <t xml:space="preserve">VISURA d.o.o.
Rade Končara 52, 52440 Poreč, </t>
  </si>
  <si>
    <t xml:space="preserve">OBRT ZA UGOSTITELJSTVO ZLATNA VALA, vl. Robert Peroš
Svetog Ivana 45, 52470 Umag, </t>
  </si>
  <si>
    <t xml:space="preserve">ADORAL d.o.o.
Obala maršala Tita 2a, 52221 Rabac, </t>
  </si>
  <si>
    <t xml:space="preserve">AMINESS d.d.
Škverska 8, 52466 Novigrad, </t>
  </si>
  <si>
    <t xml:space="preserve">PROVIDUS d.o.o.
Pusta 5a, 52210 Rovinj, </t>
  </si>
  <si>
    <t xml:space="preserve">DA TONI d.o.o.
Bože Milanovića 2, 52440 Poreč, </t>
  </si>
  <si>
    <t xml:space="preserve">HOTEL DELFIN d.o.o.
Obala Vladimira Nazora 4, 52210 Rovinj, </t>
  </si>
  <si>
    <t xml:space="preserve">HOSTIN d.o.o.
Barčićeva 9, 10000 Zagreb, </t>
  </si>
  <si>
    <t xml:space="preserve">MASLINICA d.o.o
Rabac bb, 52221 Rabac, </t>
  </si>
  <si>
    <t xml:space="preserve">DILIGO B. d.o.o.
Grisia 28, 52210 Rovinj, </t>
  </si>
  <si>
    <t xml:space="preserve">LA GRISA d.o.o.
La Grisa 23, 52211 Bale, </t>
  </si>
  <si>
    <t xml:space="preserve">HOTEL MAURO d.o.o.
Čulinečka cesta 152, 10000 Zagreb, </t>
  </si>
  <si>
    <t xml:space="preserve">SIGMA POSLOVODSTVO d.o.o.
Rapska 46, 10000 Zagreb, </t>
  </si>
  <si>
    <t xml:space="preserve">BO HOTEL PALAZZO d.o.o.
Obala maršala Tita 25, 52440 Poreč, </t>
  </si>
  <si>
    <t xml:space="preserve">ADRIATIC HOLIDAYS d.o.o.
Janka Polića Kamova 15, 51000 Rijeka, </t>
  </si>
  <si>
    <t xml:space="preserve">KORAL d.o.o.
Vozilići 33b, 52234 Plomin, </t>
  </si>
  <si>
    <t xml:space="preserve">PLAVA LAGUNA d.d.
Rade Končara 12, 
52440 Poreč, </t>
  </si>
  <si>
    <t xml:space="preserve">IMPERIAL RIVIERA d.d.
Jurja Barakovića 2, 51280 Rab, </t>
  </si>
  <si>
    <t xml:space="preserve">M &amp; T d.o.o.,
Pješčana uvala IX ogranak 26, 52203 Medulin, </t>
  </si>
  <si>
    <t xml:space="preserve">RUBIDNICA d.o.o.
Frane Mošnja 3b, 52100 Šišan, </t>
  </si>
  <si>
    <t xml:space="preserve">VILLA ANNETTE d.o.o.
Raška 24, 52221 Rabac, </t>
  </si>
  <si>
    <t xml:space="preserve">A.V. LETAN d.o.o.
Bečka 7, 52100 Pula, </t>
  </si>
  <si>
    <t xml:space="preserve">KANOVELE d.o.o.
Crvena uvala 31, Zambratija, 52475 Savudrija, </t>
  </si>
  <si>
    <t xml:space="preserve">ROXANICH d.o.o.
Kosinožići 2, 52446 Nova Vas, </t>
  </si>
  <si>
    <t xml:space="preserve">MULINO d.o.o
Škrile 75/A, 52460 Buje, </t>
  </si>
  <si>
    <t xml:space="preserve">SKIPER OPERACIJE d.o.o.
Alberi 300a, 52475 Savudrija, </t>
  </si>
  <si>
    <t xml:space="preserve">ISTRAŽIVAČ d.o.o.
Križnog puta 151/a, 32221 Nuštar, </t>
  </si>
  <si>
    <t xml:space="preserve">ADRION APARTHOTEL d.o.o.
Puntižela 40, 52100 Pula, </t>
  </si>
  <si>
    <t xml:space="preserve">MUNTE PROJEKT d.o.o.
Kolhiđanska 6, 52100 Pula, </t>
  </si>
  <si>
    <t xml:space="preserve">VALALTA d.o.o.
Lim 7, 52210 Rovinj, </t>
  </si>
  <si>
    <t xml:space="preserve">BROLEX d.o.o.
Momjanska ulica 2, 52460 Buje, </t>
  </si>
  <si>
    <t xml:space="preserve">SILEO RESORT d.o.o.
Kranjčevićeva 44, 10000 Zagreb, </t>
  </si>
  <si>
    <t xml:space="preserve">MENEGHETTI d.o.o.
Stancija Menegeti 1, 52211 Bale, </t>
  </si>
  <si>
    <t xml:space="preserve">ROSAREX d.o.o.
Kastanija bb , 52466 Novigrad, </t>
  </si>
  <si>
    <t xml:space="preserve">INDUSTRIAL PROJECTS industrijski, komercijalni projekti i putnička agencija d.o.o.
Dragonja 115, 52212 Fažana, </t>
  </si>
  <si>
    <t xml:space="preserve">KAMP DIANA, zajednički obrt za ugostiteljstvo, vl. Deana Modrušan i Kristijan Modrušan
Kaštanjež 100, 52100 Banjole, </t>
  </si>
  <si>
    <t xml:space="preserve">MON PARADIS, obrt za ugpstiteljstvo, vl. Aurora Cetinski
Veštar 6, 52210 Rovinj, </t>
  </si>
  <si>
    <t xml:space="preserve">BRIJUNI RIVIJERA d.o.o.
Riva 8, 52100 Pula, </t>
  </si>
  <si>
    <t xml:space="preserve">Ugostiteljski obrt PIŠKERA, vl.Branko Iveša
Indije 49, 52100 Banjole, </t>
  </si>
  <si>
    <t xml:space="preserve">ČIČILO d.o.o.
Aleja Porton Biondi 1, 52210 Rovinj, </t>
  </si>
  <si>
    <t xml:space="preserve">STUDIO D.P. d.o.o.
M. Benussi 15, 52210 Rovinj, </t>
  </si>
  <si>
    <t xml:space="preserve">NEOPOLIS d.o.o.
Kastanija bb, 52466 Novigrad, </t>
  </si>
  <si>
    <t xml:space="preserve">KRANJSKI KAMP D.O.O.
Runke 52, 52100 Pula, </t>
  </si>
  <si>
    <t xml:space="preserve">DAVIDOVIĆ d.o.o.
Istarska 2A, 52452 Funtana, </t>
  </si>
  <si>
    <t xml:space="preserve">UGOSTITELJSKI OBRT PEŠKERA,vl. Estera Kliba Grakalić
Indije 73, 52100 Banjole, </t>
  </si>
  <si>
    <t xml:space="preserve">SUZI d.o.o.
Dvorine 64, 52100 Banjole, </t>
  </si>
  <si>
    <t xml:space="preserve">ZAGREBAČKI HOLDING d.o.o.
Podružnica Vladimir Nazor, Maksimirska 51, 10000 Zagreb, </t>
  </si>
  <si>
    <t xml:space="preserve">MON PERIN d.o.o.
Trg La Musa 2, 52211 Bale, </t>
  </si>
  <si>
    <t xml:space="preserve">AUTOKAMP ISTRA d.o.o.
Vinkuran Centar 9, 52203 Medulin, </t>
  </si>
  <si>
    <t xml:space="preserve">KAMP MATERADA d.o.o.
Čulinečka cesta 152, 10000 Zagreb, </t>
  </si>
  <si>
    <t xml:space="preserve">MINI KARAVAN SERVIS d.o.o.
Bijela uvala 12, 52452 Funtana, </t>
  </si>
  <si>
    <t xml:space="preserve">NERINA, Obrt za ugostiteljstvo, vl. Sandi Zović
Polari 5, 52210 Rovinj, </t>
  </si>
  <si>
    <t xml:space="preserve">ĐUSTO d.o.o.
Čuši 4, 52440 Poreč, </t>
  </si>
  <si>
    <t xml:space="preserve">MONTRAKER d.o.o.
Obala maršala Tita 1/a, 52450 Vrsar, </t>
  </si>
  <si>
    <t xml:space="preserve">ADRIATIC YACHT CHARTER d.o.o.
Braće Leornadelli 33, 52100 Pula, </t>
  </si>
  <si>
    <t xml:space="preserve">USLUGA POREČ d.o.o.
Mlinska 1, 52440 Poreč, </t>
  </si>
  <si>
    <t xml:space="preserve">TEHNOMONT d.o.o.
Industrijska 4, 52100 Pula, </t>
  </si>
  <si>
    <t xml:space="preserve">DALMONT- TURIZAM d.o.o.
Banj 52, 51262 Kraljevica, </t>
  </si>
  <si>
    <t xml:space="preserve">MILENIJ HOTELI d.o.o.
Viktora cara Emina 6, 51410 Opatija, </t>
  </si>
  <si>
    <t xml:space="preserve">HOTELI NJIVICE d.o.o.
Primorska cesta 30, 51512 Njivice, </t>
  </si>
  <si>
    <t xml:space="preserve">FOS d.o.o.
Sveti Križ 1, 51322 Fužine, </t>
  </si>
  <si>
    <t xml:space="preserve">VESPERAL d.o.o.
Braće Linardić 10, 51500 Krk, </t>
  </si>
  <si>
    <t xml:space="preserve">JADRAN HOTELI d.d.
Strossmayerova 1, 51000 Rijeka, </t>
  </si>
  <si>
    <t xml:space="preserve">HOTELI KRK d.o.o.
Ružmarinska 6, 51500 Krk, </t>
  </si>
  <si>
    <t xml:space="preserve">HOTEL ESPERANTO turistička agencija d.o.o.
Emila Antića 24, 51266 Selce, </t>
  </si>
  <si>
    <t xml:space="preserve">HOTEL GALEB d.o.o.
Maršala Tita 160, 51410 Opatija, </t>
  </si>
  <si>
    <t xml:space="preserve">STANGER d.o.o.
Šetalište maršala Tita 128, 51415 Lovran, </t>
  </si>
  <si>
    <t xml:space="preserve">HOTELI RAB d.o.o.
Obala kralja Petra Krešimira IV 4, 51280 Rab, </t>
  </si>
  <si>
    <t xml:space="preserve">CILIKA d.o.o
Šetalište Markantuna Dominisa bb, 51280 Rab, </t>
  </si>
  <si>
    <t xml:space="preserve">CRESANKA d.d.
Varozina 25, 51557 Cres, </t>
  </si>
  <si>
    <t xml:space="preserve">POL-MOT d.o.o.
Šetalište Maršala Tita 19/2, 51415 Lovran, </t>
  </si>
  <si>
    <t xml:space="preserve">HOTEL MANCE d.o.o.
Severinska 16, 51301 Brod na Kupi, </t>
  </si>
  <si>
    <t xml:space="preserve">ŠVARČA d.d.
Mala Švarča 155, 47000 Karlovac, </t>
  </si>
  <si>
    <t xml:space="preserve">SANSEGUS d.o.o.
Susak 292, 51561 Susak, </t>
  </si>
  <si>
    <t xml:space="preserve">POLAR 1, d.o.o.
Kajfešov brijeg 16 , 10000 Zagreb, </t>
  </si>
  <si>
    <t xml:space="preserve">GARMOŽAJ d.o.o.
Put Škvera 3, 51554 Nerezine, </t>
  </si>
  <si>
    <t xml:space="preserve">BARBAT-IMPERIAL d.o.o.
Barbat 366, 51280 Rab, </t>
  </si>
  <si>
    <t xml:space="preserve">VILA RUŽICA d.o.o.
Bana Jelačića 1, 51260 Crikvenica, </t>
  </si>
  <si>
    <t xml:space="preserve">VILLA PRIVILEGGIO, obrt za ugostiteljstvo, vl.Marica Privileggio
Potok 5A, 51417 Mošćenička Draga, </t>
  </si>
  <si>
    <t>ABALONE d.o.o.
Braće Car 6</t>
  </si>
  <si>
    <t xml:space="preserve">ARBIANA d.o.o.
Ante Starčevića b.b., 34310 Pleternica, </t>
  </si>
  <si>
    <t xml:space="preserve">JADRANKA HOTELI d.o.o
Dražica 1, 51550 Mali Lošinj, </t>
  </si>
  <si>
    <t xml:space="preserve">OHM MANAGEMENT GROUP d.o.o.
Trg Vladimira Gortana 2/1, 51410 Opatija, </t>
  </si>
  <si>
    <t xml:space="preserve">GRAND HOTEL ADRIATIC d.d.
Ulica maršalaTita 200, 51410 Opatija, </t>
  </si>
  <si>
    <t xml:space="preserve">DOLPHINSUITES d.o.o.
Slavojna 14, 51551 Veli Lošinj, </t>
  </si>
  <si>
    <t xml:space="preserve">GOSPOJA PZ
Frakopanska 1, 51516 Vrbnik, </t>
  </si>
  <si>
    <t xml:space="preserve">MARINA PUNAT HOTEL &amp; RESORT d.o.o.
Kanajt 5, 51521 Punat, </t>
  </si>
  <si>
    <t xml:space="preserve">KUKURIKU d.o.o.
Trg Matka Laginje 1/A, 51215 Kastav, </t>
  </si>
  <si>
    <t xml:space="preserve">HOTEL - RESTORAN MALI RAJ MS d.o.o.
Maršala Tita 191, 51410 Opatija, </t>
  </si>
  <si>
    <t xml:space="preserve">G.P.P. MIKIĆ d.o.o.
Pušća 131, 51513 Omišalj, </t>
  </si>
  <si>
    <t xml:space="preserve">MANORA LOŠINJ d.o.o.
Mandalenska 26B, 51554 Nerezine, </t>
  </si>
  <si>
    <t xml:space="preserve">MARGARET d.o.o.
Porat 25, 51511 Malinska, </t>
  </si>
  <si>
    <t xml:space="preserve">ELEZ d.o.o.,
Eugena Kumičića 9, 10361 Sesvetski Kraljevac, </t>
  </si>
  <si>
    <t xml:space="preserve">Ugostiteljski obrt MARITIM, vl.Josip Brusić
Braće Linardića 10, 51500 Krk, </t>
  </si>
  <si>
    <t xml:space="preserve">PALISADA d.o.o.
Vladimira Nazora 1, 51410 Opatija, </t>
  </si>
  <si>
    <t xml:space="preserve">L. TURIST d.o.o.
Maršala Tita 60, 51415 Lovran, </t>
  </si>
  <si>
    <t xml:space="preserve">OBRT HOTELIJERSTVO, TURIZAM PINIA, vl. Josip Turčić
Porat bb, 51511 Malinska, </t>
  </si>
  <si>
    <t xml:space="preserve">B.N.L. d.o.o.
Ulica Maršala Tita 129, 51410 Opatija, </t>
  </si>
  <si>
    <t xml:space="preserve">HOTELI NOVI VINODOLSKI j.d.o.o.
Ulica kralja Tomislava 14, 51250 Novi Vinodolski, </t>
  </si>
  <si>
    <t xml:space="preserve">ADRIJAPROSTOR d.o.o
Gajevo šetalište 35, 51265 Dramalj, </t>
  </si>
  <si>
    <t xml:space="preserve">ROVA ugostiteljstvo i trgovina, vl. Ivica Krnčević
Rova bb, 51511 Malinska, </t>
  </si>
  <si>
    <t xml:space="preserve">LOVRANSKE VILE d.o.o.
Viktora Cara Emina 11, 51415 Lovran, </t>
  </si>
  <si>
    <t xml:space="preserve">TURISMO d.o.o.
Ulica braće Buchoffer 1, 51260 Crikvenica, </t>
  </si>
  <si>
    <t xml:space="preserve">ETO d.o.o.
Maršala Tita 34, 51415 Lovran, </t>
  </si>
  <si>
    <t xml:space="preserve">IKA BELLEVUE d.o.o.
Primorska 16, 51414 Ika, </t>
  </si>
  <si>
    <t xml:space="preserve">Obrt D.M.V.A. Senić, vl. Miroslav Senić
Tratinska 36, 10000 Zagreb, </t>
  </si>
  <si>
    <t xml:space="preserve">GEO-TEO d.o.o.
Put Brajdi 16, 51557 Cres, </t>
  </si>
  <si>
    <t xml:space="preserve">MGL INTERNATIONAL d.o.o.
Ožujska 4, 10000 Zagreb, </t>
  </si>
  <si>
    <t xml:space="preserve">BEVANDA BAR d.o.o.
Zert 8, 51410 Opatija, </t>
  </si>
  <si>
    <t xml:space="preserve">JTH COSTABELLA d.o.o.
Tometići 36, 51215 Kastav, </t>
  </si>
  <si>
    <t xml:space="preserve">VILLA KAPETANOVIĆ d.o.o.
Nova Cesta 12a, 51410 Opatija, </t>
  </si>
  <si>
    <t xml:space="preserve">Hotelijerstvo, turizam PINIA, zajednički obrt za ugostiteljstvo, trgovinu i usluge, vl. Josip i Ivica Turčić
Porat 31/1, 51511 Porat, </t>
  </si>
  <si>
    <t xml:space="preserve">BYDER PROJEKTIRANJE d.o.o.
Rova 33, 51511 Malinska, </t>
  </si>
  <si>
    <t xml:space="preserve">UVALA POLJANA D.O.O.
Rujnica 9/a, 51550 Mali Lošinj, </t>
  </si>
  <si>
    <t xml:space="preserve">LUJE d.o.o.
Cesta 43. Istarske divizije 1, 51415 Lovran, </t>
  </si>
  <si>
    <t xml:space="preserve">GODO PRODUKCIJA d.o.o.
Kosirnikova 4, 10000 Zagreb, </t>
  </si>
  <si>
    <t xml:space="preserve">MENS d.o.o.
Črnikovica 9/a, Volosko, 51410 Opatija, </t>
  </si>
  <si>
    <t xml:space="preserve">Obrt LESO-TRANS, vl. Mladen Tomljanović
Sibinj Krmpotski 7, 51252 Sibinj Krmpotski, </t>
  </si>
  <si>
    <t xml:space="preserve">LUJE d.d.
Cesta 43. Istarske divizije 1, 51415 Lovran, </t>
  </si>
  <si>
    <t xml:space="preserve">JADRANKA TURIZAM d.o.o.
Dražica 1, 51550 Mali Lošinj, </t>
  </si>
  <si>
    <t xml:space="preserve">Ugostiteljski obrt Brajdi, v. Bruno Šare
Beli bb, 51557 Cres, </t>
  </si>
  <si>
    <t xml:space="preserve">RIVIJERA PLUS d.o.o.
Radnička cesta 80, 10000 Zagreb, </t>
  </si>
  <si>
    <t xml:space="preserve">Ugostiteljski obrt POVILE, vl. Srećko Butković
M.Butkovića bb, 51250 Povile, </t>
  </si>
  <si>
    <t xml:space="preserve">JAZON d.o.o.
Osor 8, 51554 Osor, </t>
  </si>
  <si>
    <t xml:space="preserve">JADRANKA KAMPOVI d.o.o.
Dražica 1, 51550 Mali Lošinj, </t>
  </si>
  <si>
    <t xml:space="preserve">MATEO d.o.o.
Crikvenička 10, 51500 Krk, </t>
  </si>
  <si>
    <t xml:space="preserve">EURO CAMPUS d.o.o.
Aleja Slatina bb, 51417 Mošćenička Draga, </t>
  </si>
  <si>
    <t xml:space="preserve">GLAVOTOK d.o.o.
Glavotok 4, 51500 Krk, </t>
  </si>
  <si>
    <t xml:space="preserve">LOŠINJSKA PLOVIDBA -TURIZAM d.o.o.
Lošinjskih brodograditelja 47, 51550 Mali Lošinj, </t>
  </si>
  <si>
    <t xml:space="preserve">STAR TURIST d.o.o.
Matka Laginje 1, 47000 Karlovac, </t>
  </si>
  <si>
    <t xml:space="preserve">LOŠINJSKA PLOVIDBA TURIZAM d.o.o.
Lošinjskih brodograditelja 47, 51550 Mali Lošinj, </t>
  </si>
  <si>
    <t xml:space="preserve">TRUMM d.o.o.
Kralja Tomislava 19, 51511 Malinska, </t>
  </si>
  <si>
    <t xml:space="preserve">KAMP SLATINA d.o.o.
Dražica 1, 51550 Mali Lošinj, </t>
  </si>
  <si>
    <t xml:space="preserve">TIHA d.o.o.
Brdo 12, 51515 Šilo, </t>
  </si>
  <si>
    <t xml:space="preserve">HADRIA d.o.o.
Trg Lože 1, 53291 Novalja, </t>
  </si>
  <si>
    <t xml:space="preserve">MARINA PUNAT d.d.
Puntica 7, 51521 Punat, </t>
  </si>
  <si>
    <t xml:space="preserve">NAUTICA MARE d.o.o.
Planinska 13, 10000 Zagreb, </t>
  </si>
  <si>
    <t xml:space="preserve">OBRT ZEC, vl.Danijela Nekić
Potok 2, 53270 Senj, </t>
  </si>
  <si>
    <t xml:space="preserve">NP PLITVIČKA JEZERA
Josipa Jovića 19, 53231 Plitvička Jezera, </t>
  </si>
  <si>
    <t xml:space="preserve">EVENTYVAL d.o.o.
Miramarska 24, 10000 Zagreb, </t>
  </si>
  <si>
    <t xml:space="preserve">HOTEL GACKA d.o.o.
Ličko Lešće 315, 53220 Otočac, </t>
  </si>
  <si>
    <t xml:space="preserve">PRUDENTIA d.o.o.
Obala kralja Petra Krešimira IV br. 17, 53291 Novalja, </t>
  </si>
  <si>
    <t xml:space="preserve">MILLEM INŽENJERING d.o.o.
Dr. Franje Tuđmana 10, 53000 Gospić, </t>
  </si>
  <si>
    <t xml:space="preserve">MACOLA U.O., vl. Željko Orešković
Josipa Jovića 75, 53230 Korenica, </t>
  </si>
  <si>
    <t xml:space="preserve">MIRNI KUTAK d.o.o.
Gornja Dubrava 63, 53220 Otočac, </t>
  </si>
  <si>
    <t xml:space="preserve">A.M.P. TRGOVINA I USLUGE D.O.O.
Trg dr. Franje Tuđmana 1, 53288 Karlobag, </t>
  </si>
  <si>
    <t xml:space="preserve">ZVONIMIR d.o.o.
Kralja Zvonimira 28, 53220 Otočac, </t>
  </si>
  <si>
    <t xml:space="preserve">CISSA d.o.o.
Škopaljska ulica 30, 53291 Novalja, </t>
  </si>
  <si>
    <t xml:space="preserve">BOUTIQUE HOTEL BURA 45 d.o.o.
Obala dr. Franje Tuđmana 8, 53270 Senj, </t>
  </si>
  <si>
    <t xml:space="preserve">IN LUX d.o.o.
Zavrtnica 17, 10000 Zagreb, </t>
  </si>
  <si>
    <t xml:space="preserve">PUNTA LONGA d.o.o.
Kruge 46a, 10000 Zagreb, </t>
  </si>
  <si>
    <t xml:space="preserve">HAPPY TOURS d.o.o.
Ličko Petrovo Selo 52, 53233 Ličko Petrovo Selo, </t>
  </si>
  <si>
    <t xml:space="preserve">DRAGOVOLJAC d.d.
Obala dr. Franje Tuđmana 13, 53270 Senj, </t>
  </si>
  <si>
    <t xml:space="preserve">HOTELI ML d.o.o.
Škalnica 65, 51217 Klana, </t>
  </si>
  <si>
    <t xml:space="preserve">HOTEL PARK d.o.o.
Kralja Zvonimira 33, 53220 Otočac, </t>
  </si>
  <si>
    <t xml:space="preserve">G.P.V.-HL d.o.o.
Dr. Franje Tuđmana 1, 53000 Gospić, </t>
  </si>
  <si>
    <t xml:space="preserve">AUTO ZUBAK - ZAGREB d.o.o.
Ljudevita Posavskog 7/a, 10360 Sesvete, </t>
  </si>
  <si>
    <t xml:space="preserve">JOEL HOTEL d.o.o.
Jadranski put 17, 53291 Novalja, </t>
  </si>
  <si>
    <t xml:space="preserve">PLITVICE d.o.o.
Ulica 118. brigade hrvatske vojske 3, 53000 Gospić, </t>
  </si>
  <si>
    <t xml:space="preserve">POTESTAS d.o.o.
Hatzeov perivoj 3, 21000 Split, </t>
  </si>
  <si>
    <t xml:space="preserve">LASTURA, obrt za ugostiteljstvo, vl.Josip i Ivan Vidas
Murve 4, Dubac, 53291 Novalja, </t>
  </si>
  <si>
    <t xml:space="preserve">Dubac, obrt za ugostiteljstvo
Javori 0, Varsan, 53291 Novalja, </t>
  </si>
  <si>
    <t xml:space="preserve">OBRT ŠKVER, vl.Mirna Kaštelan
Ulica Filipa Vukasovića 5
53270 Senj, </t>
  </si>
  <si>
    <t xml:space="preserve">U.O. UJČA,vl. Nada Opala
Ujča 146/a, 53284 Sveti Juraj, </t>
  </si>
  <si>
    <t xml:space="preserve">Javna ustanova Nacionalni park Plitvička jezera
Josipa Jovića 19, 53231 Plitvička Jezera, </t>
  </si>
  <si>
    <t xml:space="preserve">NAŠE JEDRO d.o.o.
Nikole Jurišića 64, 53270 Senj, </t>
  </si>
  <si>
    <t xml:space="preserve">ECO RESORTS d.o.o.
Donji Babin Potok 107b, 53223 Vrhovine, </t>
  </si>
  <si>
    <t xml:space="preserve">BARBA BRUNO d.o.o.
Taraščice 19, 48000 Koprivnica, </t>
  </si>
  <si>
    <t xml:space="preserve">ILIRIJA d.d.
Tina Ujevića 7, 23210 Biograd na moru, </t>
  </si>
  <si>
    <t xml:space="preserve">JEDINSTVO KRAPINA d.o.o.
Mihaljekov Jarek 33, 49000 Krapina, </t>
  </si>
  <si>
    <t xml:space="preserve">SMOLIĆ d.o.o.
Punta 45, 23206 Sukošan, </t>
  </si>
  <si>
    <t xml:space="preserve">APART VRSI d.o.o.
Ulica kneza Branimira 29, 23000 Zadar, </t>
  </si>
  <si>
    <t xml:space="preserve">ZADRO TURIST d.o.o.
Zagrebačka  cesta 149, 10000 Zagreb, </t>
  </si>
  <si>
    <t xml:space="preserve">CARPI MORE d.o.o.
Kralja Tvrtka 10, 23210 Biograd na moru, </t>
  </si>
  <si>
    <t xml:space="preserve">BORIK d.o.o.
Majstora Radovana 7, 23000 Zadar, </t>
  </si>
  <si>
    <t xml:space="preserve">BRALA d.o.o.
Braće Dežmalj 26, 23242 Posedarje, </t>
  </si>
  <si>
    <t xml:space="preserve">MARTIN ZADAR d.o.o.
Vladana Desnice 18, 23000 Zadar, </t>
  </si>
  <si>
    <t xml:space="preserve">ZAJEDNIČKI UGOSTITELJSKI OBRT MEDITERAN, suvl. Robert Ćoza i Danijel Ćoza
Matije Gubca 19, 23000 Zadar, </t>
  </si>
  <si>
    <t xml:space="preserve">UGOSTITELJSKI OBRT MEDUZA, vl. Miroslav Uskok
Augusta Šenoe 24, 23210 Biograd na moru, </t>
  </si>
  <si>
    <t xml:space="preserve">KONAK d.o.o.
Nikole Jurišića 2, 23000 Zadar, </t>
  </si>
  <si>
    <t xml:space="preserve">HOTEL VICKO COMMERCE d.o.o.
Jose Dokoze 20, 23244 Starigrad, </t>
  </si>
  <si>
    <t xml:space="preserve">OBRT ZA UGOSTITELJSTVO, TURIZAM I TRGOVINU ŽUĆO, vl. Marko Žutelija
Augusta Šenoe 25, 23210 Biograd na moru, </t>
  </si>
  <si>
    <t xml:space="preserve">BULJANOVIĆ, ugostiteljsko - turistički obrt, vl. Sanja Buljanović
Vukovarska 4, 23250 Pag, </t>
  </si>
  <si>
    <t xml:space="preserve">HOTELI ZADAR d.d.
Vlahe Paljetka 2, 23000 Zadar, </t>
  </si>
  <si>
    <t xml:space="preserve">ZOBIĆ INVEST d.o.o.
Miklavac 139, 40315 Mursko Središće, </t>
  </si>
  <si>
    <t xml:space="preserve">BOŽAVA d.d.
23286 Božava, </t>
  </si>
  <si>
    <t xml:space="preserve">TURIZAM PETRČANE d.o.o.
I. ulica 5/c, 23231 Petrčane, </t>
  </si>
  <si>
    <t xml:space="preserve">INTERMOD d.o.o., Zadar, Biogradska 70
Biogradska 70, 23000 Zadar, </t>
  </si>
  <si>
    <t xml:space="preserve">KRUC d.o.o.
Marka Marulića 14, 23250 Pag, </t>
  </si>
  <si>
    <t xml:space="preserve">DELL INVEST d.o.o.
Jakše Čedomila-Ćuke 6, 23000 Zadar, </t>
  </si>
  <si>
    <t xml:space="preserve">SUNTURIST HOTEL d.o.o.
Narodni trg 2, 23000 Zadar, </t>
  </si>
  <si>
    <t xml:space="preserve">Ulica Mirka Miošića hrvatskog erudita i enigmata (1956-2017) 325, 
23248 Ražanac, </t>
  </si>
  <si>
    <t xml:space="preserve">VILA 4m d.o.o.
Ulica Mirka Miošića hrvatskog erudita i enigmata (1956-2017) 325, 
23248 Ražanac, </t>
  </si>
  <si>
    <t xml:space="preserve">PUNTA SKALA d.o.o.
Zrinsko-Frankopanska 38, 23000 Zadar, </t>
  </si>
  <si>
    <t xml:space="preserve">SODA d.o.o.
Mahatme Ghandija 1, 10000 Zagreb, </t>
  </si>
  <si>
    <t xml:space="preserve">OBRT LEKAVSKI, vl. Zdravko Lekavski
Dražnikova 15, 23232 Zaton, </t>
  </si>
  <si>
    <t xml:space="preserve">SUNCE HOTELI d.d.
Radnička cesta 43, 10000 Zagreb, </t>
  </si>
  <si>
    <t xml:space="preserve">MARGARITA MARIS d.o.o.
Ulica grada VUkovara 220, 10000 Zagreb, </t>
  </si>
  <si>
    <t xml:space="preserve">MIBAT d.o.o.
Milana Rendića 10, 10430 Samobor, </t>
  </si>
  <si>
    <t xml:space="preserve">CRVENA LUKA d.d.
Crvena luka 1, 23210 Biograd na moru, </t>
  </si>
  <si>
    <t xml:space="preserve">TURISTHOTEL d.d.
Obala kneza Branimira 6, 23000 Zadar, </t>
  </si>
  <si>
    <t xml:space="preserve">ANTONIO, Obrt za turizam, vl.Danilo Bezinović
Jadranska cesta 121, 23207 Turanj, </t>
  </si>
  <si>
    <t xml:space="preserve">JANUS d.o.o.
Dr. Blaža Jurišića 5, 23211 Drage, </t>
  </si>
  <si>
    <t xml:space="preserve">DALMACIJA TURIZAM d.o.o.
Put Podvornic 37, 23233 Privlaka, </t>
  </si>
  <si>
    <t xml:space="preserve">BIOLINE d.o.o.
Put Solina 32, 23210 Biograd na moru, </t>
  </si>
  <si>
    <t xml:space="preserve">KAMP JAKOV obrt za ugostiteljstvo, vl. Martina Bulić
Glavičice bb, 23244 Starigrad, </t>
  </si>
  <si>
    <t xml:space="preserve">BAREŠIĆ TOURS d.o.o.
Kraljice Jelene 60, 23211 Pakoštane, </t>
  </si>
  <si>
    <t xml:space="preserve">J.U. NACIONALNI PARK PAKLENICA
Dr.Franje Tuđmana 14a, 23244 Starigrad, </t>
  </si>
  <si>
    <t xml:space="preserve">OBITELJ FRANZEL d.o.o.
K. A. Stepinca 68, 23211 Pakoštane, </t>
  </si>
  <si>
    <t xml:space="preserve">U.T.O. PORAT, vl. Igor Rebac
Kapetanovo šetalište 8, 23275 Ugljan, </t>
  </si>
  <si>
    <t xml:space="preserve">ORLIĆ d.o.o.
Mulina 7, 23212 Tkon, </t>
  </si>
  <si>
    <t xml:space="preserve">Ugostiteljski obrt MILLENNIUM, vl. Nikola Milovac
Tribanj Šibuljina bb, 23245 Tribanj, </t>
  </si>
  <si>
    <t xml:space="preserve">KAMP ŠIMUNI d.o.o.
Lašćinska cesta 92, 10000 Zagreb, </t>
  </si>
  <si>
    <t xml:space="preserve">Ugostiteljsko turistički obrt ADRIA, vl.Denis Ćosić
Put primorja 1, 23207 Sveti Filip i Jakov, </t>
  </si>
  <si>
    <t xml:space="preserve">ADRIASOL d.o.o.
Utješinovićeva 2/IV, 23312 Zagreb, </t>
  </si>
  <si>
    <t xml:space="preserve">TELUM TURIZAM d.o.o.
Sv. Vinka Paulskog 14a, 23000 Zadar, </t>
  </si>
  <si>
    <t xml:space="preserve">KARGITA, ribarski obrt i autokamp, vl. Dražen Mirković
Veli klanac 105, 23287 Veli Rat, </t>
  </si>
  <si>
    <t xml:space="preserve">LJUTIĆ d.o.o.
Perušić Benkovački 76, 23420 Benkovac, </t>
  </si>
  <si>
    <t xml:space="preserve">ALAN, Obrt za usluge kampiranje i frizerske usluge, vl. Jadranka Marasović
Ulica dr. Franje Tuđmana 16/B, 23244 Starigrad, </t>
  </si>
  <si>
    <t xml:space="preserve">IGAL ROVINJ d.o.o.
Stjepana Radića 10, 52210 Rovinj, </t>
  </si>
  <si>
    <t xml:space="preserve">PROFICIO d.d., PODRUŽNICA PINE BEACH 
Brune Bušića 45, 23211 Pakoštane, </t>
  </si>
  <si>
    <t xml:space="preserve">Ugostiteljski obrt ŠIME, vl.Šime Bucić
Put Bucića 20 B, 23244 Starigrad, </t>
  </si>
  <si>
    <t xml:space="preserve">Ugostiteljski obrt PLANTAŽA, vl.Tomislav Ramić
Put plantaže 2, 23244 Starigrad, </t>
  </si>
  <si>
    <t xml:space="preserve">PRIMORJE CAMPING, suvl. Dragica i Željko Morović
Put primorja 54 c, 23207 Sv. Filip i Jakov, </t>
  </si>
  <si>
    <t xml:space="preserve">ANTE I IVAN j.d.o.o.
Ulica put mula 26, 23233 Privlaka, </t>
  </si>
  <si>
    <t xml:space="preserve">NATURA ADRIATICA d.o.o.
Put Uvale Suha 1, 23275 Ugljan, </t>
  </si>
  <si>
    <t xml:space="preserve">ADRIA MORE d.o.o.
Ulica Brune Bušića 43, 23211 Pakoštane, </t>
  </si>
  <si>
    <t xml:space="preserve">VATES d.o.o.
Prezida VI br. 26, 23234 Vir, </t>
  </si>
  <si>
    <t xml:space="preserve">RIVA RAFTING CENTAR d.o.o.
Drage bb, 23450 Obrovac, </t>
  </si>
  <si>
    <t xml:space="preserve">AG BAREŠIĆ &amp; SINOVI d.o.o.
Dr. Franje Tuđmana 2, 23211 Drage, </t>
  </si>
  <si>
    <t xml:space="preserve">2 DOOR d.o.o.
Neviđane 211, 23264 Neviđane, </t>
  </si>
  <si>
    <t xml:space="preserve">PLANUS d.o.o.
Dolenica 20, 10255 Donji Stupnik, </t>
  </si>
  <si>
    <t xml:space="preserve">MARINA SIGNUM d.d.
Tina Ujevića 1, 23000 Zadar, </t>
  </si>
  <si>
    <t xml:space="preserve">SOLARIS d.d.
Hoteli Solaris 86, 22000 Šibenik, </t>
  </si>
  <si>
    <t xml:space="preserve">DF agencija d.o.o.
Ulica IX br.1, 22233 Prvić Luka, </t>
  </si>
  <si>
    <t xml:space="preserve">HOTEL MIRAN PIROVAC d.d.
Vladimira Nazora 53, 22000 Šibenik, </t>
  </si>
  <si>
    <t xml:space="preserve">ORION - VODICE d.o.o
Stablinac 2, 22211 Vodice, </t>
  </si>
  <si>
    <t xml:space="preserve">MATANA LUK j.d.o.o.
Kamička ulica 1b, 22320 Drniš, </t>
  </si>
  <si>
    <t xml:space="preserve">ROŠKI SLAP d.o.o.
Poljana 1, 22320 Drniš, </t>
  </si>
  <si>
    <t xml:space="preserve">SKRADINSKI BUK d.o.o.
Ulica Burinovac 2, 22222 Skradin, </t>
  </si>
  <si>
    <t xml:space="preserve">IVAS GRADNJA d.o.o.
Vatroslava Lisinskog 24, 22211 Vodice, </t>
  </si>
  <si>
    <t xml:space="preserve">RIVA SUNCA d.o.o.
Obala hrvatske mornarice 1, 22000 Šibenik, </t>
  </si>
  <si>
    <t xml:space="preserve">HOTEL BOROVNIK d.o.o.
Trg Šime Vlašića 3, 22240 Tisno, </t>
  </si>
  <si>
    <t xml:space="preserve">STANA d.o.o.
Mariborska 69, 22000 Šibenik, </t>
  </si>
  <si>
    <t xml:space="preserve">SPLITSKA KUĆA ZDRAVLJA d.o.o.
Kranjčevićeva 45, 21000 Split, </t>
  </si>
  <si>
    <t xml:space="preserve">TATAMI PLUS d.o.o.
Put Žnjana 3/H, 21000 Split, </t>
  </si>
  <si>
    <t xml:space="preserve">RUDAN d.o.o.
9. rujan 1/H, 52341 Žminj, </t>
  </si>
  <si>
    <t xml:space="preserve">TATAMI TRADE d.o.o.
Put Žnjana 3/H, 21000 Split, </t>
  </si>
  <si>
    <t xml:space="preserve">LAGUNA TRADE d.o.o.
Uvala Soline bb, 22203 Rogoznica, </t>
  </si>
  <si>
    <t xml:space="preserve">KEJ d.o.o.
Ljudevita Gaja 4, 22211 Vodice, </t>
  </si>
  <si>
    <t xml:space="preserve">OLYMPIA VODICE d.d.
Ljudevita Gaja 6, 22211 Vodice, </t>
  </si>
  <si>
    <t xml:space="preserve">SLAVICA HOTELI d.o.o.
Šibenski most 1, 22000 Šibenik, </t>
  </si>
  <si>
    <t xml:space="preserve">KRUŠČICA d.o.o.
Mažuranićevo šetalište 1, 21000 Split, </t>
  </si>
  <si>
    <t xml:space="preserve">HOTELI VODICE d.d.
Grgura Ninskog 1, 22211 Vodice, </t>
  </si>
  <si>
    <t>HOTEL SCALA d.o.o.
Ante lasan Kabalera 22</t>
  </si>
  <si>
    <t xml:space="preserve">KRAPANO d.o.o
Krapanj bb, 22010 Šibenik-Brodarica, </t>
  </si>
  <si>
    <t xml:space="preserve">VRATA KRKE d.o.o.
Put Bioca 15/a, 22000 Šibenik, </t>
  </si>
  <si>
    <t xml:space="preserve">VILE-MATILDE d.o.o.
Prelčeva 46, 10360 Sesvete, </t>
  </si>
  <si>
    <t xml:space="preserve">BTP d.d.
N. Škevina 15, 22244 Betina, </t>
  </si>
  <si>
    <t xml:space="preserve">AUTOKAMP IMPERIAL VODICE d.d.
Vladimira Nazora 53, 22000 Šibenik, </t>
  </si>
  <si>
    <t xml:space="preserve">VULIN COMMERCE d.o.o.
Dr. Blaža Jurišića 11, 23211 Drage, </t>
  </si>
  <si>
    <t xml:space="preserve">ADRIATIC SUNSET d.o.o.
Petra Zoranića 2A, 22243 Murter, </t>
  </si>
  <si>
    <t xml:space="preserve">M.J. COMMERCE d.o.o.
Ulica Jurja Dalmatinca 17, 22243 Murter, </t>
  </si>
  <si>
    <t xml:space="preserve">OBONJAN RIVIJERA d.d.
Nikole Tesle 24, 22000 Šibenik, </t>
  </si>
  <si>
    <t xml:space="preserve">ŽIŽA d.o.o.
Trg Gabrijela Cvitana bb, 22215 Zaton, </t>
  </si>
  <si>
    <t xml:space="preserve">BRODOGRADILIŠTE I MARINA d.o.o.
Nikole Škevina 15, 22244 Betina, </t>
  </si>
  <si>
    <t xml:space="preserve">MARINA ŠIBENIK d.o.o.
Obala Jerka Šižgorića 1, 22000 Šibenik, </t>
  </si>
  <si>
    <t xml:space="preserve">MARINA PIROVAC d.o.o.
Obala Rtine 1a, 22213 Pirovac, </t>
  </si>
  <si>
    <t xml:space="preserve">HELIOS FAROS d.d.
Priko bb, 21460 Stari Grad, </t>
  </si>
  <si>
    <t xml:space="preserve">MODRA ŠPILJA d.d.
Ribarska ulica 72, 21485 Komiža, </t>
  </si>
  <si>
    <t xml:space="preserve">CONCORDIA U.O., vl. Ivka Bulum
Obala bana Berislavića 22, 21220 Trogir, </t>
  </si>
  <si>
    <t xml:space="preserve">SUNČANI HVAR d.d.
Ive Miličića 3, 21450 Hvar, </t>
  </si>
  <si>
    <t xml:space="preserve">VIS d.d.
Šetalište Apolonija Zanelle 5, 21480 Vis, </t>
  </si>
  <si>
    <t xml:space="preserve">HOTEL TAMARIS, zajednički obrt za ugostiteljstvo, vl.Cmiljka i Kristijan Vukojević
Obala kralja Tomislava 38, 21214 Kaštel Kambelovac, </t>
  </si>
  <si>
    <t xml:space="preserve">PLETER USLUGE d.o.o.
Čerinina 23, 10000 Zagreb, </t>
  </si>
  <si>
    <t xml:space="preserve">M.C. TRGOVINA d.o.o.,
Franje Tuđmana 29, Kaštel Štafilić, 21216 Kaštel Stari, </t>
  </si>
  <si>
    <t xml:space="preserve">PAMBI TABAK d.o.o.
Vrlička 50, 21230 Sinj, </t>
  </si>
  <si>
    <t xml:space="preserve">BIMITA COMMERCE d.o.o.
Kopilica 8/A, 21000 Split, </t>
  </si>
  <si>
    <t xml:space="preserve">MISTRAL d.o.o.
Gajevo šetalište 18, 51260 Crikvenica, </t>
  </si>
  <si>
    <t xml:space="preserve">BALETNA ŠKOLA, zajednički obrt za turizam, ugostiteljstvo i prijevoz, vl. Duje Perišin
Don F. Bege 2, 21214 Kaštel Kambelovac, </t>
  </si>
  <si>
    <t xml:space="preserve">ADRIA - TROGIR, Obrt za ugostiteljstvo, trgovinu, turizam, građevinarstvo i proizvodnju
Hrvatskih žrtava 133, 21218 Seget Donji, </t>
  </si>
  <si>
    <t xml:space="preserve">BENJAMIN HOTEL d.o.o.
Cesta dr. Franje Tuđmana 641, 21215 Kaštel Lukšić, </t>
  </si>
  <si>
    <t xml:space="preserve">SPECIJALNA BOLNICA ZA MEDICINSKU REHABILITACIJU BIOKOVKA
Put Cvitačke 9, 21300 Makarska, </t>
  </si>
  <si>
    <t xml:space="preserve">CROATIA - HVAR d.o.o.
Ulica Vlade Avelinija 7, 21450 Hvar, </t>
  </si>
  <si>
    <t xml:space="preserve">BLU IRIS d.o.o.
Put Radoševca 8, 21000 Split, </t>
  </si>
  <si>
    <t xml:space="preserve">OTIUM, Obrt za ugostiteljstvo i turizam, vl.Denis Malić
Kralja Petra Svačića 4, 20340 Ploče, </t>
  </si>
  <si>
    <t xml:space="preserve">HOTEL HVAR d.o.o.
Mala banda bb, 21465 Jelsa, </t>
  </si>
  <si>
    <t xml:space="preserve">OCTOPUS d.o.o.
Put Brodarice 6, 21000 Split, </t>
  </si>
  <si>
    <t xml:space="preserve">CRO-BIT d.o.o.
Imotska 28, 21311 Stobreč, </t>
  </si>
  <si>
    <t xml:space="preserve">LUKAS d.o.o.
Draževitići 47, 21277 Draževitići, </t>
  </si>
  <si>
    <t xml:space="preserve">VULETIĆ - Z d.o.o.
Potok 17, 21300 Makarska, </t>
  </si>
  <si>
    <t xml:space="preserve">ROT - TURIST, d.o.o.
Vukovarska 148, 21000 Split, </t>
  </si>
  <si>
    <t xml:space="preserve">SUNCE, zajednički obrt za ugostiteljstvo i turizam, vl.Milan i Adriano Pećar
Gornja Vala 8, 21333 Drvenik, </t>
  </si>
  <si>
    <t xml:space="preserve">ESTATE d.o.o.
Jadranska 151, 21330 Gradac, </t>
  </si>
  <si>
    <t xml:space="preserve">AVENTADOR d.o.o.
Poljička cesta Bajnice 90, 21314 Jesenice, </t>
  </si>
  <si>
    <t xml:space="preserve">SREBRENA VRATA d.o.o.
Poljana Kraljice Jelene 5, 21000 Split, </t>
  </si>
  <si>
    <t xml:space="preserve">FOTEINOS d.o.o.
Poljička cesta, Dočine 67, 21315 Duće, </t>
  </si>
  <si>
    <t xml:space="preserve">GUJIĆ d.o.o.
Lindlarska 43, 21215 Kaštel Lukšić, </t>
  </si>
  <si>
    <t xml:space="preserve">SALVE REGINA - MARIJA BISTRICA d.o.o.
Trpinjska 9, 49246 Marija Bistrica, </t>
  </si>
  <si>
    <t xml:space="preserve">Ugostiteljsko-turistički obrt HOTEL SUNCE, vl. Mira Boras
Grljevačka 146, 21312 Podstrana, </t>
  </si>
  <si>
    <t xml:space="preserve">Ugostiteljsko turistički obrt SUNCE, vl. Tonćo Raspudić
Obala 36, 21330 Gradac, </t>
  </si>
  <si>
    <t xml:space="preserve">TROGIRSKI DVORI, obrt za ugostiteljstvo, vl.Frano Čaljkušić
Kneza Trpimira 245, 21220 Trogir, </t>
  </si>
  <si>
    <t xml:space="preserve">OBRT HOTEL VENEZIA, vl. Miljenka Đuzel
Bruna Bušića 40, 21260 Imotski, </t>
  </si>
  <si>
    <t xml:space="preserve">HOTEL VILA TINA, obrt za ugostiteljstvo, vl. Krešimir Šalov
Cesta Domovinske zahvalnosti 63, 21224 Arbanija, </t>
  </si>
  <si>
    <t xml:space="preserve">OSMIJEH d.o.o.
Kuzmanića 3, 21000 Split, </t>
  </si>
  <si>
    <t xml:space="preserve">OBRT HOTEL ZDILAR, vl. Vinko Zdilar
Glavina Donja 45, 21260 Imotski, </t>
  </si>
  <si>
    <t xml:space="preserve">PLAVI SAFIR d.o.o.
Supilova 7/A, 10000 Zagreb, </t>
  </si>
  <si>
    <t xml:space="preserve">JUMP d.o.o.
Lovački put 9, 21000 Split, </t>
  </si>
  <si>
    <t xml:space="preserve">MEP ING d.o.o.
6. Južna obala br. 2, 10000 Zagreb, </t>
  </si>
  <si>
    <t xml:space="preserve">MUNDANUS d.o.o.
Gornja Vala 3, 21333 Drvenik, </t>
  </si>
  <si>
    <t xml:space="preserve">HOTELI A d.o.o.
Ulica slobode 41, 22000 Dubrava kod Šibenika, </t>
  </si>
  <si>
    <t xml:space="preserve">MATTHAEUS d.o.o.
Obala Sv. Nikole 89, 21320 Baška Voda, </t>
  </si>
  <si>
    <t xml:space="preserve">SRCE DALMACIJE d.o.o.
Gornja Vala 46, 21333 Drvenik, </t>
  </si>
  <si>
    <t xml:space="preserve">Obrt za ugostiteljstvo, trgovinu, građevinarstvo i usluge DALMATINO, vl. Miroslava Vukman
Kardinala Alojzija Stepinca 42, 21220 Trogir, </t>
  </si>
  <si>
    <t xml:space="preserve">CALABASAS d.o.o.
Lučica 11, 21220 Trogir, </t>
  </si>
  <si>
    <t xml:space="preserve">SOL TOURISM d.o.o.
Težačka 13, 21276 Vrgorac, </t>
  </si>
  <si>
    <t xml:space="preserve">NEOPLASMA d.o.o.
Vukovarska 35b, 21000 Split, </t>
  </si>
  <si>
    <t xml:space="preserve">BRETANIDE RESORT d.o.o.
Put zlatnog rata 50, 21420 Bol, </t>
  </si>
  <si>
    <t xml:space="preserve">VENEFICUS d.o.o.
Šibenska 13, 21000 Split, </t>
  </si>
  <si>
    <t xml:space="preserve">GCH TROGIR HOTEL OPERATION d.o.o.
Iblerov trg 10/VII, 10000 Zagreb, </t>
  </si>
  <si>
    <t xml:space="preserve">PROMAJNA HOTELI d.o.o.
Promajna 25/A, 21320 Baška Voda, </t>
  </si>
  <si>
    <t xml:space="preserve">MANAS d.o.o.
Barakovićeva 18, 21000 Split, </t>
  </si>
  <si>
    <t xml:space="preserve">PAPAGAJ 2 j.d.o.o.
Spiline 18, 21320 Baška Voda, </t>
  </si>
  <si>
    <t xml:space="preserve">PLITVICE ĐOGAŠ d.o.o.
Pod Kosom 40, 21000 Split, </t>
  </si>
  <si>
    <t xml:space="preserve">DAMJAN d.o.o.
Poljička cesta Golubinka 11a, 21315 Duće, </t>
  </si>
  <si>
    <t xml:space="preserve">SATULIJA, obrt za turizam, ugostiteljstvo i trgovinu, suvl. Marin Čikeš i Mate Udovičić
Hvarskih bratovština 4, 21450 Hvar, </t>
  </si>
  <si>
    <t xml:space="preserve">KREŠIMIR KOMERC d.o.o.,
Strožanačka cesta 76, 21312 Podstrana, </t>
  </si>
  <si>
    <t xml:space="preserve">TUDOR, obrt za proizvodnju i usluge, vl. Jurica Tudor
Milna 27, 21450 Milna, </t>
  </si>
  <si>
    <t xml:space="preserve">EURODOM TRGOVINA d.o.o.
Lovretska 18, 21000 Split, </t>
  </si>
  <si>
    <t xml:space="preserve">HOTELI BAŠKA VODA d.d.
 Zrinsko Frankopanska 2, 21320 Baška Voda, </t>
  </si>
  <si>
    <t xml:space="preserve">HANI, ugostiteljsko-turistički obrt, vl.Hani Dodig
Gornja Vala 6, 21333 Drvenik, </t>
  </si>
  <si>
    <t xml:space="preserve">ANDRO INTERNACIONAL d.o.o.,
Trg kralja Tomislava 6, 21310 Omiš, </t>
  </si>
  <si>
    <t xml:space="preserve">T.O.IVANDO, vl. Zlatan Divić
Gornja Vala 43 a, 21333 Drvenik, </t>
  </si>
  <si>
    <t xml:space="preserve">SVPETRVS HOTELI d.d.
Put Vele Luke 4, 21400 Supetar, </t>
  </si>
  <si>
    <t xml:space="preserve">PLAŽA, obrt za ugostiteljstvo, vl.Zlatan Divić
Gornja vala 7, 21333 Drvenik, </t>
  </si>
  <si>
    <t xml:space="preserve">TURE d.o.o.
Porat 1, 21410 Postira, </t>
  </si>
  <si>
    <t xml:space="preserve">MIMOZA d.o.o.
Kralja Zvonimira 6, 21000 Split, </t>
  </si>
  <si>
    <t xml:space="preserve">ORDESA d.o.o.
Pazdigradska 8, 21000 Split, </t>
  </si>
  <si>
    <t xml:space="preserve">KAMARIN d.o.o.
Ćirila i Metoda 7, 21000 Split, </t>
  </si>
  <si>
    <t xml:space="preserve">KRUPA d.o.o.
Dračevac 11, 21000 Split, </t>
  </si>
  <si>
    <t xml:space="preserve">HOTEL MEDENA d.d.
Ulica hrvatskih žrtava 185, 21220 Seget Donji, </t>
  </si>
  <si>
    <t xml:space="preserve">MEDORA HOTELI I LJETOVALIŠTA d.d.
Mrkušića dvori 2, 21327 Podgora, </t>
  </si>
  <si>
    <t xml:space="preserve">KTC-JADRAN d.o.o.
Nikole Tesle 18, 48260 Križevci, </t>
  </si>
  <si>
    <t xml:space="preserve">KOBUS d.o.o.
Ştinice 12, 21000 Split, </t>
  </si>
  <si>
    <t xml:space="preserve">Ugostiteljski obrt restoran MONIKA,vl. Jasminka Vranješ
Budislavićeva 12, 21220 Trogir, </t>
  </si>
  <si>
    <t xml:space="preserve">HOTEL OLA d.o.o.
Ulica hrvatskih žrtava 296, 21220 Seget Donji, </t>
  </si>
  <si>
    <t xml:space="preserve">ZEN ADRIA d.o.o.
Poljička cesta 26E, 21000 Split, </t>
  </si>
  <si>
    <t xml:space="preserve">HOTEL PUNTA OSEJAVE d.o.o.
Šetalište dr. Fra Jure Radića bb, 21300 Makarska, </t>
  </si>
  <si>
    <t xml:space="preserve">PARK HOTEL d.o.o.,
Kralja Petra Krešimira IV br. 23, 21300 Makarska, </t>
  </si>
  <si>
    <t xml:space="preserve">PASTURA d.o.o.
Vrilo 28, 21410 Postira, </t>
  </si>
  <si>
    <t xml:space="preserve">PAŠIKE, obrt za ugostiteljstvo, vl. Alen Štefanac
Splitska 4, 21220 Trogir, </t>
  </si>
  <si>
    <t xml:space="preserve">TIHA UVALA d.o.o.
Mišina 46, 21000 Split, </t>
  </si>
  <si>
    <t xml:space="preserve">ASTRUM d.o.o.
Breljanska 4, 21300 Makarska, </t>
  </si>
  <si>
    <t xml:space="preserve">M. N. COMMERCE d.o.o.
Vukovarska 38, 21300 Makarska, </t>
  </si>
  <si>
    <t xml:space="preserve">ZAGORA PROMET-ROTONDO d.o.o.
Put Krbana 1, 21220 Trogir, </t>
  </si>
  <si>
    <t xml:space="preserve">DOLIS d.o.o.
Leopolda Mandića 18, 21204 Dugopolje, </t>
  </si>
  <si>
    <t xml:space="preserve">BIBENDUM IN ACTIONE d.o.o.
Kargotićevo 10, 21480 Vis, </t>
  </si>
  <si>
    <t xml:space="preserve">ANDRIJAŠEVIĆ d.o.o.
Ulica šetalište Nike Andrijaševića 44, 21330 Gradac, </t>
  </si>
  <si>
    <t xml:space="preserve">HOTELI ŽIVOGOŠĆE d.d.
Porat 136, 21329 Živogošće, </t>
  </si>
  <si>
    <t xml:space="preserve">ANTE JURIĆ d.o.o.
Ulica don Petra Cara 35, 21312 Podstrana, </t>
  </si>
  <si>
    <t xml:space="preserve">BLIZINA d.o.o.
Cesta Kaštel Kambelovac bb, 21214 Kaštel Kambelovac, </t>
  </si>
  <si>
    <t xml:space="preserve">ADLER EXPORT-IMPORT d.o.o.
Majurina 22, 21215 Kaštel Lukšić, </t>
  </si>
  <si>
    <t xml:space="preserve">ECCO ING d.o.o.
Kralja Zvonimira 65a, 21000 Split, </t>
  </si>
  <si>
    <t xml:space="preserve">ROŠULE SPLIT d.o.o.
Obala kralja Zvonimira 13, 21220 Trogir, </t>
  </si>
  <si>
    <t xml:space="preserve">ŠPINUT d.o.o.
Domovinskog rata 49, 21000 Split, </t>
  </si>
  <si>
    <t xml:space="preserve">RATOURS d.o.o.
Donji Ratac 24, 21325 Tučepi, </t>
  </si>
  <si>
    <t xml:space="preserve">GRAND HOTEL LAV d.o.o.,
Grljevačka 2/a, 21312 Podstrana, </t>
  </si>
  <si>
    <t xml:space="preserve">HVAR STAR RESIDENCE d.o.o.
Dubrovačka 18, 21000 Split, </t>
  </si>
  <si>
    <t xml:space="preserve">PRESIDENT GRUPA d.o.o.
Ulica grada Chicaga 37, 10000 Zagreb, </t>
  </si>
  <si>
    <t xml:space="preserve">KREDENCA d.o.o.
Bajagić 11, 21241 Obrovac Sinjski, </t>
  </si>
  <si>
    <t xml:space="preserve">WOT HOTELS ADRIATIC ASSET COMPANY d.o.o.
Dračevice 35, 21325 Tučepi, </t>
  </si>
  <si>
    <t xml:space="preserve">ORVAS d.o.o.
Leopolda Mandića 10, 21204 Dugopolje, </t>
  </si>
  <si>
    <t xml:space="preserve">ZONULA d.o.o.
Dračevice 31/A, 21325 Tučepi, </t>
  </si>
  <si>
    <t xml:space="preserve">SKY BEACH APARTMENTS d.o.o.
Kralja Petra Svačića 54, 21215 Kaštel Lukšić, </t>
  </si>
  <si>
    <t xml:space="preserve">DALMA BRZET d.o.o.
Put Skalica 5, 21310 Omiš, </t>
  </si>
  <si>
    <t xml:space="preserve">HOTEL OLA d.o.o.
Hrvatskih žrtava 296, 21220 Seget Donji, </t>
  </si>
  <si>
    <t xml:space="preserve">UVALA BOROVA PODACA d.o.o.
Zrinsko Frankopanska 2, 21320 Baška Voda, </t>
  </si>
  <si>
    <t xml:space="preserve">HRBAT d.o.o.
Gajeva 48, 21209 Mravince, </t>
  </si>
  <si>
    <t xml:space="preserve">ŽUŽUL d.o.o.
Lovrina Vala 10, 21318 Marušići, </t>
  </si>
  <si>
    <t xml:space="preserve">PANSION LUCIJA d.o.o.
Put Cvitačke b.b., 21300 Makarska, </t>
  </si>
  <si>
    <t xml:space="preserve">GRAND HOTEL PARK d.o.o.
Šetalište kralja Zvonimira 39, 20000 Dubrovnik, </t>
  </si>
  <si>
    <t xml:space="preserve">NOEMIA d.o.o.
Radnička cesta 45, 10000 Zagreb, </t>
  </si>
  <si>
    <t xml:space="preserve">AUTOCAMP BOBAN, vl. Denis Glučina
Dole bb, 21329 Živogošće, </t>
  </si>
  <si>
    <t xml:space="preserve">LOVELY DALMATIA d.o.o.
Hrvatskih domoljuba 38, 21334 Zaostrog, </t>
  </si>
  <si>
    <t xml:space="preserve">TERMORAD d.o.o.
Prisavlje 12, 10000 Zagreb, </t>
  </si>
  <si>
    <t xml:space="preserve">KLUB SEGET d.o.o.
Ulica Hrvatskih žrtava 121, 21220 Seget Donji, </t>
  </si>
  <si>
    <t xml:space="preserve">Obrt za ugostiteljstvo, turizam, usluge i trgovinu LABADUŠA, vl.Mirjana Rokov
Uvala duboka bb, 21223 Okrug Gornji, </t>
  </si>
  <si>
    <t xml:space="preserve">KAMENI OBLUTAK j.d.o.o.
Vukovarska 139, 21300 Makarska, </t>
  </si>
  <si>
    <t xml:space="preserve">JELKOM d.o.o. Vrboska
Vrboska bb, 21463 Vrboska, </t>
  </si>
  <si>
    <t xml:space="preserve">VISA - PROMET d.o.o.
Rimski put 2/b, 21220 Trogir, </t>
  </si>
  <si>
    <t xml:space="preserve">LOKVA, obrt za ugostiteljstvo, turizam i trgovinu, vl.Milan Stanić
Obriž I 2, 21317 Lokva Rogoznica, </t>
  </si>
  <si>
    <t xml:space="preserve">VITER MATUTINOVIĆ d.o.o.
Andrije Kačića Miošića 1, 21334 Zaostrog, </t>
  </si>
  <si>
    <t xml:space="preserve">KAMP BUNJA d.o.o.
Bana Josipa Jelačića 15, 21400 Supetar, </t>
  </si>
  <si>
    <t xml:space="preserve">MILO MOJE d.o.o.
Donja Vala 1/E, 21333 Drvenik, </t>
  </si>
  <si>
    <t xml:space="preserve">Grebišće d.o.o.
Jelsa bb, 21465 Jelsa, </t>
  </si>
  <si>
    <t xml:space="preserve">BUDIKOVAC d.o.o.
Trpinjska 3, 10000 Zagreb, </t>
  </si>
  <si>
    <t xml:space="preserve">EXCELSUS d.o.o.
Sv. Lovre 6, 21311 Stobreč, </t>
  </si>
  <si>
    <t xml:space="preserve">SERVISNI CENTAR TROGIR d.o.o.
Put brodograditelja 16, 21220 Trogir, </t>
  </si>
  <si>
    <t xml:space="preserve">TUČEPI d.o.o.
Kraj 39a, 21325 Tučepi, </t>
  </si>
  <si>
    <t xml:space="preserve">MARINA KAŠTELA d.o.o.
21213 Kaštel Gomilica, </t>
  </si>
  <si>
    <t xml:space="preserve">NAUTIČKI CENTAR TROGIR d.o.o.
Maksimirska 282, 10000 Zagreb, </t>
  </si>
  <si>
    <t xml:space="preserve">HOTELI MAESTRAL d.d.
Ćira Carića 3, 20000 Dubrovnik, </t>
  </si>
  <si>
    <t xml:space="preserve">HTP KORČULA d.d
Šetalište Frana Kršinića 104, 20260 Korčula, </t>
  </si>
  <si>
    <t xml:space="preserve">AQUA PAX d.o.o.
Petra Zoranića 4, 20000 Dubrovnik, </t>
  </si>
  <si>
    <t xml:space="preserve">REZ ART d.o.o.
Nika i Meda Pucića 3, 20000 Dubrovnik, </t>
  </si>
  <si>
    <t xml:space="preserve">HUP-ZAGREB d.d.
Trg Krešimira Ćosića  9, 10000 Zagreb, </t>
  </si>
  <si>
    <t xml:space="preserve">LOVOR d.d.
20263 Lumbarda, </t>
  </si>
  <si>
    <t xml:space="preserve">MOZAIK d.o.o.
Od Križa 8, 20000 Dubrovnik, </t>
  </si>
  <si>
    <t xml:space="preserve">HOTELI JADRAN d.d.
Jadranska 2, 21330 Gradac, </t>
  </si>
  <si>
    <t xml:space="preserve">KUK GLAVOVIĆ d.o.o.
Obala Ivana Kuljevana 20/b, 20222 Lopud, </t>
  </si>
  <si>
    <t xml:space="preserve">HOTELI CAVTAT d.d.
Šetalište Žal, 20210 Cavtat, </t>
  </si>
  <si>
    <t xml:space="preserve">OKUSI KONAVALA d.o.o.
Bistroče 67, 20213 Čilipi, </t>
  </si>
  <si>
    <t xml:space="preserve">MB obrt za ugostiteljstvo, vl. Ivana Bajo
Matice Hrvatske 6, 20350 Metković, </t>
  </si>
  <si>
    <t xml:space="preserve">COGITO j.d.o.o.
Zrinsko-frankopanska 101/1, 20355 Opuzen, </t>
  </si>
  <si>
    <t xml:space="preserve">SOKO COMMERCE d.o.o.
Splitska 55, 20350 Metković, </t>
  </si>
  <si>
    <t xml:space="preserve">DANAK d.o.o.
Splitska 57/A, 20350 Metković, </t>
  </si>
  <si>
    <t xml:space="preserve">JADRANSKI LUKSUZNI HOTELI d.d.
Masarykov put 20, 20000 Dubrovnik, </t>
  </si>
  <si>
    <t xml:space="preserve">HTP OREBIĆ d.d.
Obala Pomoraca 36, 20250 Orebić, </t>
  </si>
  <si>
    <t xml:space="preserve">SAGENA d.o.o.
Šetalište kralja Zvonimira 40/c, 20000 Dubrovnik, </t>
  </si>
  <si>
    <t xml:space="preserve">HOTEL PLAŽA d.o.o.
Plaža 7, 20356 Klek, </t>
  </si>
  <si>
    <t xml:space="preserve">HOTEL LASTOVO d.o.o.
Ulica Pasadur 1, 20290 Lastovo, </t>
  </si>
  <si>
    <t xml:space="preserve">HOTEL RESTAURANT TURIZAM VILLA NERETVA d.o.o.
Splitska ulica 14, Krvavac II, 20350 Metković, </t>
  </si>
  <si>
    <t xml:space="preserve">RUDA TRADE d.o.o.
Nika i Meda Pucića 1, 20000 Dubrovnik, </t>
  </si>
  <si>
    <t xml:space="preserve">VIMBULA d.o.o.
Tenturija bb, 20236 Komolac, </t>
  </si>
  <si>
    <t xml:space="preserve">IVKA d.o.o.
Beroje 15, 20213 Čilipi, </t>
  </si>
  <si>
    <t xml:space="preserve">SOLES d.o.o.
Od Sigurate 4, 20000 Dubrovnik, </t>
  </si>
  <si>
    <t xml:space="preserve">KRISTIĆ, zajednički ugostiteljski obrt v. Nikolina Kristić Cvitanović, Ivana Kristić Goravica i Matija Kristić
Suđurađ 13-1d, 20223 Suđurađ, </t>
  </si>
  <si>
    <t xml:space="preserve">DUBROVNIK SEA SUN HOTELS d.o.o.
Šipčine 2, 20000 Dubrovnik, </t>
  </si>
  <si>
    <t xml:space="preserve">GRAND HOTEL PARK d.o.o.
Mata Vodopića 2, 20000 Dubrovnik, </t>
  </si>
  <si>
    <t xml:space="preserve">ANIMI ARHITEKTURA d.o.o.
Gradišćanska 34, 10000 Zagreb, </t>
  </si>
  <si>
    <t xml:space="preserve">HOTELI CAVTAT d.d.
Šetalište Žal 4a, 20210 Cavtat, </t>
  </si>
  <si>
    <t xml:space="preserve">IVKA d.o.o.
Beroje 15, 
20213 Čilipi, </t>
  </si>
  <si>
    <t xml:space="preserve">FACTA VERA d.o.o.
Jarunska cesta 31, 10000 Zagreb, </t>
  </si>
  <si>
    <t xml:space="preserve">EMTEZE d.o.o.
Stubička 99, 10000 Zagreb, </t>
  </si>
  <si>
    <t xml:space="preserve">ANKER GRUPA d.o.o
Obala Ivana Kuljevana 51, 20222 Lopud, </t>
  </si>
  <si>
    <t xml:space="preserve">HOTEL LAPAD d.d.
Lapadska obala 37, 20000 Dubrovnik, </t>
  </si>
  <si>
    <t xml:space="preserve">HOTEL LERO d.d.
Iva Vojnovića 14, 20000 Dubrovnik, </t>
  </si>
  <si>
    <t xml:space="preserve">HOTEL OSMINE d.o.o.,
Grgurići 100, 20232 Slano, </t>
  </si>
  <si>
    <t xml:space="preserve">Ugostiteljski obrt RED CORAL, vl. Ana Burđelez
Frana Laureana bb, 20210 Cavtat, </t>
  </si>
  <si>
    <t xml:space="preserve">Zajednički ugostiteljski obrt DALMACIJA, vl. Snježana i Željko Mandić
Trumbićev put 9, 20210 Cavtat, </t>
  </si>
  <si>
    <t xml:space="preserve">DUBROVAČKO PRIMORJE d.d.
Od Svetog Mihajla 12, 20000 Dubrovnik, </t>
  </si>
  <si>
    <t xml:space="preserve">ROYAL HOTELS &amp; RESORT d.o.o.
Kardinala Stepinca 31, 20000 Dubrovnik, </t>
  </si>
  <si>
    <t xml:space="preserve">HOTEL CROATIA d.d.
Frankopanska 10, 20210 Cavtat, </t>
  </si>
  <si>
    <t xml:space="preserve">GRAND HOTEL IMPERIAL d.d.
Marijana Blažića 2, 20000 Dubrovnik, </t>
  </si>
  <si>
    <t xml:space="preserve">KAZBEK d.o.o.
Lapadska obala 25, 20000 Dubrovnik, </t>
  </si>
  <si>
    <t xml:space="preserve">HOTEL MORE d.o.o.
Kardinala Stepinca 33, 20000 Dubrovnik, </t>
  </si>
  <si>
    <t xml:space="preserve">HOTEL LIBERTAS d.o.o.
Liechtensteinov Put 3, 20000 Dubrovnik, </t>
  </si>
  <si>
    <t xml:space="preserve">DUBROVAČKI VRTOVI SUNCA d.o.o.
Na moru 1, 20234 Orašac, </t>
  </si>
  <si>
    <t xml:space="preserve">ALEXANDRA HOTEL COLLECTION d.o.o.
Od Puča 1, 20000 Dubrovnik, </t>
  </si>
  <si>
    <t xml:space="preserve">VILLA DUBROVNIK d.d.
Vlaha Bukovca 6, 20000 Dubrovnik, </t>
  </si>
  <si>
    <t xml:space="preserve">RIVIJERA OREBIĆ d.o.o.
Bana Josipa Jelačića 3, 20250 Orebić, </t>
  </si>
  <si>
    <t xml:space="preserve">BRENUM d.o.o.
Makoše 29, 20207 Mlini, </t>
  </si>
  <si>
    <t xml:space="preserve">TURISTIČKO NASELJE KLEK d.o.o.
Andrije Kačića Miošića 73, 20350 Metković, </t>
  </si>
  <si>
    <t xml:space="preserve">Ugostiteljstvo, uzgoj voća i povrća, izajmljivanje, poslovanje nekretninama BONACA, vl.Damir Deak
Peča 1/9, 20356 Klek, </t>
  </si>
  <si>
    <t xml:space="preserve">BROD-TURIST d.o.o.
Trg pobjede 30, 35000 Slavonski Brod, </t>
  </si>
  <si>
    <t xml:space="preserve">LOVRIJENAC 1000 d.o.o.
20000 Dubrovnik, </t>
  </si>
  <si>
    <t xml:space="preserve">U.O. KAMP MINDEL, vl. Ana Marija Maričić
Stani 192, 20270 Vela Luka, </t>
  </si>
  <si>
    <t xml:space="preserve">KOMAR d.o.o.
Sobra 35, 20225 Babino Polje, </t>
  </si>
  <si>
    <t xml:space="preserve">UGOSTITELJSKI OBRT LUI, vl.Luka Zonjić
Stjepana Radića 9, 20355 Opuzen, </t>
  </si>
  <si>
    <t xml:space="preserve">ĐENKA obrt za ugostiteljstvo, vl. Vladimir Damir Srhoj
Lovište 185, 20269 Lovište, </t>
  </si>
  <si>
    <t xml:space="preserve">Ugostiteljski obrt kamp GLAVNA PLAŽA, vl.Dunja Vulić
K. Domagoja 49, 20250 Orebić, </t>
  </si>
  <si>
    <t xml:space="preserve">KAMP PALME d.o.o.
Kućište, 20000 Dubrovnik, </t>
  </si>
  <si>
    <t xml:space="preserve">POD MASLINOM, ugostiteljski obrt, vl.Božo Dobroević
Na komardi 23, 20234 Orašac, </t>
  </si>
  <si>
    <t xml:space="preserve">FAMILY N. PERIĆ, Ugostiteljski obrt, vl. Zorica Perić
Brijesta 10, 20248 Brijesta, </t>
  </si>
  <si>
    <t xml:space="preserve">OPAČAK PERNA d.o.o.
Kučište 183, 20267 Kučište, </t>
  </si>
  <si>
    <t xml:space="preserve">UGOSTITELJSKI OBRT KAMP LUPIS, vl.Marija Lupis
Lovište 68, 20269 Lovište, </t>
  </si>
  <si>
    <t xml:space="preserve">VIGANJ COMMERCE d.o.o.
Viganj bb, 20267 Viganj, </t>
  </si>
  <si>
    <t xml:space="preserve">UGOSTITELJSKI OBRT KAMP VALA, vl.Mario Matković
Postup 69, 20250 Orebić, </t>
  </si>
  <si>
    <t xml:space="preserve">HOTEL SOLITUDO - LASTOVO d.o.o.
Uvala Pasadur bb, 20290 Lastovo, </t>
  </si>
  <si>
    <t xml:space="preserve">OVALIS NOVA d.o.o.
Ulica 58 br. 15, 20270 Vela Luka, </t>
  </si>
  <si>
    <t xml:space="preserve">HOTEL BILOGORA d.o.o.
Nikole Šubića Zrinskog 4, 43290 Grubišno Polje, </t>
  </si>
  <si>
    <t xml:space="preserve">PLODOVI ZEMLJE d.o.o.
Bana Jelačića 70, 43280 Hrastovac, </t>
  </si>
  <si>
    <t xml:space="preserve">DAING d.o.o
Ivana Zajca 5, 43500 Daruvar, </t>
  </si>
  <si>
    <t xml:space="preserve">DARUVARSKE TOPLICE
Julijev Park 1, 43500 Daruvar, </t>
  </si>
  <si>
    <t xml:space="preserve">OBRT HOTEL LUCIĆ, vl. Ruža Lucić
Petra Krešimira IV br. 45, 35000 Slavonski Brod, </t>
  </si>
  <si>
    <t xml:space="preserve">HOTEL KRALJ TOMISLAV d.o.o.,
Trg kralja Tomislava 3, 35400 Nova Gradiška, </t>
  </si>
  <si>
    <t xml:space="preserve">BRODOK j.d.o.o.
Frane Bulića 21, 35000 Slavonski Brod, </t>
  </si>
  <si>
    <t xml:space="preserve">GALIĆ d.o.o.
Republike Hrvatske 125, 34340 Kutjevo, </t>
  </si>
  <si>
    <t xml:space="preserve">ĐURO ĐAKOVIĆ STAN d.o.o.
Dr. Mile Budaka 1, 35000 Slavonski Brod, </t>
  </si>
  <si>
    <t xml:space="preserve">FALA, OBRT ZA AUTO USLUGE I HOTELJERSTVO, vl.Marko Šoštarić
II Trnjanske ledine 18, 10000 Zagreb, </t>
  </si>
  <si>
    <t xml:space="preserve">HOSTELI I TURIZAM d.o.o.
Vlaška 44, 10000 Zagreb, </t>
  </si>
  <si>
    <t xml:space="preserve">STELA-STEP d.o.o.
Maslenička1, 10000 Zagreb, </t>
  </si>
  <si>
    <t xml:space="preserve">HOTEL CENTRAL d.d.
Branimirova 3, 10000 Zagreb, </t>
  </si>
  <si>
    <t xml:space="preserve">DELMINIUM J.I.M. d.o.o.
Franje Dursta 32, 10000 Zagreb, </t>
  </si>
  <si>
    <t xml:space="preserve">KRIŠTO TURIZAM d.o.o.
Prosenička 14, 10000 Zagreb, </t>
  </si>
  <si>
    <t xml:space="preserve">SUPER IGRA d.o.o.
Hlebinska 3, 10000 Zagreb, </t>
  </si>
  <si>
    <t xml:space="preserve">HOTEL NOVI ZAGREB d.o.o., Ive Robića 2, 10000 Zagreb, </t>
  </si>
  <si>
    <t xml:space="preserve">Ugostiteljstvo, trgovina i usluge "RACA-BAR", vl. Snježana Ratko
Vugrovečka cesta 44, Dobrodol, 10360 Dobrodol, </t>
  </si>
  <si>
    <t xml:space="preserve">ILIČKI ROG d.o.o.
Ilica 14, 10000 Zagreb, </t>
  </si>
  <si>
    <t xml:space="preserve">HOTEL JARUN d.o.o.
Hrgovići 2, 10000 Zagreb, </t>
  </si>
  <si>
    <t xml:space="preserve">HOTEL LAGUNA d.d.
Kranjčevićeva 29, 10000 Zagreb, </t>
  </si>
  <si>
    <t xml:space="preserve">TOVERS d.o.o.
Malešnica 8, 10000 Zagreb, </t>
  </si>
  <si>
    <t xml:space="preserve">MARTINI d.o.o.
Sesvetska cesta 109, 10360 Sesvete, </t>
  </si>
  <si>
    <t xml:space="preserve">16.MERIDIJAN d.o.o.
Ulica grada Vukovara 241, 10000 Zagreb, </t>
  </si>
  <si>
    <t xml:space="preserve">QUOD EST FUTURUM d.o.o.
Supilova ulica 8, 10000 Zagreb, </t>
  </si>
  <si>
    <t xml:space="preserve">MAXIMUS d.o.o.
Trnjanska cesta 11e, 10000 Zagreb, </t>
  </si>
  <si>
    <t xml:space="preserve">OBITELJSKI HOTELI d.o.o.
Ulica Ivana Bunića Vučića 7, 10000 Zagreb, </t>
  </si>
  <si>
    <t xml:space="preserve">QUARTER d.o.o.
Remetinečka cesta 101, 10000 Zagreb, </t>
  </si>
  <si>
    <t xml:space="preserve">BELLA OPORTUNA d.o.o.
Župančićeva 16, 10000 Zagreb, </t>
  </si>
  <si>
    <t xml:space="preserve">VIENNA d.o.o.
Zagrebačka cesta 211, 10000 Zagreb, </t>
  </si>
  <si>
    <t xml:space="preserve">HOTEL VILA TINA UGOSTITELJSKI OBRT, vl. Jadranka Šalov
Bukovačka cesta 213, 10000 Zagreb, </t>
  </si>
  <si>
    <t xml:space="preserve">TIBERIUS HOTELS d.o.o.
Tkalčićeva ulica 88, 10000 Zagreb, </t>
  </si>
  <si>
    <t xml:space="preserve">INTERIGRE d.o.o.
Karlovačka cesta 36B, 10000 Zagreb, </t>
  </si>
  <si>
    <t xml:space="preserve">ANTUNOVIĆ TA d.o.o.
Zagrebačka avenija 100/A, 10000 Zagreb, </t>
  </si>
  <si>
    <t xml:space="preserve">ANTUNOVIĆ EAST d.o.o.
Kobiljačka 102/2, 10360 Sesvete, </t>
  </si>
  <si>
    <t xml:space="preserve">TUROPOLIS d.o.o.
Cebini 33, 10010 Buzin, </t>
  </si>
  <si>
    <t xml:space="preserve">UGOSTITELJSKO TRGOVAČKI OBRT AS, vl. Zlatko Skelin
Zelengaj 2a, 10000 Zagreb, </t>
  </si>
  <si>
    <t xml:space="preserve">HOTEL ASTORIA d.o.o.
Petrinjska 71, 10000 Zagreb, </t>
  </si>
  <si>
    <t xml:space="preserve">ZAGREB CITY HOTELS d.o.o.
Ulica grada Vukovara 269a, 10000 Zagreb, </t>
  </si>
  <si>
    <t xml:space="preserve">VISIO PULS d.o.o.
Trgovačka 2, 10000 Zagreb, </t>
  </si>
  <si>
    <t xml:space="preserve">HOTEL DUBROVNIK d.d.
Ljudevita Gaja 1, 10000 Zagreb, </t>
  </si>
  <si>
    <t xml:space="preserve">DIJAGRAM NEKRETNINE d.o.o.
Savska 30, 10000 Zagreb, </t>
  </si>
  <si>
    <t xml:space="preserve">LOLU STUDIO 3 d.o.o.
Vetranićeva 2, 10000 Zagreb, </t>
  </si>
  <si>
    <t xml:space="preserve">ILICA PARK d.o.o.
Ilica 45, 10000 Zagreb, </t>
  </si>
  <si>
    <t xml:space="preserve">PALACE HOTEL ZAGREB d.d
Trg J.J.Strossmayera 10, 10000 Zagreb, </t>
  </si>
  <si>
    <t xml:space="preserve">HOTEL PHOENIX d.o.o.
Sesvetska cesta 29, 10360 Sesvete, </t>
  </si>
  <si>
    <t xml:space="preserve">KUĆA PUNTIJAR d.o.o.
Gračanska cesta 65, 10000 Zagreb, </t>
  </si>
  <si>
    <t xml:space="preserve">PONTUS CAMPUS d.o.o.
Tomićeva 5A, 10000 Zagreb, </t>
  </si>
  <si>
    <t xml:space="preserve">HOTELI ZOVKO d.o.o.
Slavonska avenija 59, 10360 Sesvete, </t>
  </si>
  <si>
    <t xml:space="preserve">ESPLANADE OLEANDER d.o.o.
Mihanovićeva 1, 10000 Zagreb, </t>
  </si>
  <si>
    <t xml:space="preserve">LE PREMIER d.o.o.
Ulica kralja Držislava 5, 10000 Zagreb, </t>
  </si>
  <si>
    <t xml:space="preserve">Ugostiteljski obrt TONKOVIĆ, vl. Biserko Tonković
Hojnikova 43, 10251 Hrvatski Leskovac, </t>
  </si>
  <si>
    <t xml:space="preserve">DOBRA, ugostiteljski obrt,  vl. Biserka Lorković
Vinski Vrh 68c, 47271 Netretić, </t>
  </si>
  <si>
    <t xml:space="preserve">MD-047 d.o.o.
Ulica Ambroza Vranyczanya 1, 47000 Karlovac, </t>
  </si>
  <si>
    <t xml:space="preserve">MARCHE RESTORANI d.o.o.
Draganić bb, 47201 Draganić, </t>
  </si>
  <si>
    <t xml:space="preserve">SAJOMA d.o.o.
Petrakovo brdo 23/a, 47250 Duga Resa, </t>
  </si>
  <si>
    <t xml:space="preserve">HOTEL JOSIPDOL d.o.o.
Iblerov trg 10, 10000 Zagreb, </t>
  </si>
  <si>
    <t xml:space="preserve">MADIG-MREŽNICA d.o.o.
Salopek selo 2, 47300 Ogulin, </t>
  </si>
  <si>
    <t xml:space="preserve">HOTEL VINCENTINUM d.o.o.
Vrapčanska 114, 10000 Zagreb, </t>
  </si>
  <si>
    <t xml:space="preserve">Obrt za prijevoz i trgovinu, vl.Milan Sabljak
Grabovac 173, 47245 Rakovica, </t>
  </si>
  <si>
    <t xml:space="preserve">UGOSTITELJSKI OBRT DEGENIJA, vl. Marijan Lončar
Selište Drezničko bb, 47245 Rakovica, </t>
  </si>
  <si>
    <t xml:space="preserve">HOTEL EUROPA d.o.o.
Banija 161, 47000 Karlovac, </t>
  </si>
  <si>
    <t xml:space="preserve">MCR d.o.o.
 I.G.Kovačića 1, 47300 Ogulin, </t>
  </si>
  <si>
    <t xml:space="preserve">SRAKOVČIĆ d.o.o
Perivoj Josipa Vrbanića 8, 47000 Karlovac, </t>
  </si>
  <si>
    <t xml:space="preserve">Turističko ugostiteljski obrt MIRJANA RASTOKE, vl. Dario Flanjak
Donji Nikšić 101, 47240 Slunj, </t>
  </si>
  <si>
    <t xml:space="preserve">U.O. BELVEDERE, vl. Igor Palčić
Veli Brig 20, 23250 Pag, </t>
  </si>
  <si>
    <t xml:space="preserve">ROTOKOR d.o.o.
Grabovac 102, 47245 Rakovica, </t>
  </si>
  <si>
    <t xml:space="preserve">KAMP SLAPIĆ ugostiteljsko knjigovodstveni obrt, vl.Ivan Mataković
Mrežnički brig bb, 47250 Mrežnički Brig, </t>
  </si>
  <si>
    <t xml:space="preserve">SRCE PRIRODE d.o.o.
Gorica Lipnička 8, 47272 Ribnik, </t>
  </si>
  <si>
    <t xml:space="preserve">UGOSTITELJSKI OBRT BELO VIRJE, vl. Robert Ferenčić
Novigradska 20, 48326 Virje, </t>
  </si>
  <si>
    <t xml:space="preserve">HOTEL PODRAVINA d.o.o.
Hrvatske državnosti 9, 48000 Koprivnica, </t>
  </si>
  <si>
    <t xml:space="preserve">ZLATAN I MARINELA, obrt za ugostiteljstvo, poljoprivredu i usluge, vl.Jasminka Sirovec
Varaždinska cesta 177a, 48000 Koprivnica, </t>
  </si>
  <si>
    <t xml:space="preserve">UGOSTITELJSTVO ZRINSKI d.o.o.
Novi Brežanec 6, 48000 Koprivnica, </t>
  </si>
  <si>
    <t xml:space="preserve">RADNIK d.d.
Ulica kralja Tomislava 45, 48260 Križevci, </t>
  </si>
  <si>
    <t xml:space="preserve">HOTEL PICOK d.o.o.
Trg sv. Jurja 6, 48350 Đurđevac, </t>
  </si>
  <si>
    <t xml:space="preserve">TERME STUBAKI d.o.o.
Ulica Vikotra Šipeka 31, 49244 Stubičke Toplice, </t>
  </si>
  <si>
    <t xml:space="preserve">HOTEL &amp; RESTAURANT SE - MI d.o.o.
 S. Radića 166, 49214 Veliko Trgovišće, </t>
  </si>
  <si>
    <t xml:space="preserve">ZAGI GRUPA d.o.o.
Milana Prpića 46, 49243 Oroslavje, </t>
  </si>
  <si>
    <t xml:space="preserve">ZAGORSKI DVORAC DVA d.o.o.
Gregurovec 5, 49252 Gregurovec, </t>
  </si>
  <si>
    <t xml:space="preserve">iVIZIJA d.o.o.
Miramarska cesta 107, 10000 Zagreb, </t>
  </si>
  <si>
    <t xml:space="preserve">TERME TUHELJ d.o.o.
Ljudevita Gaja 4, Tuheljske toplice, 49215 Tuhelj, </t>
  </si>
  <si>
    <t xml:space="preserve">TEHNIX d.o.o.
Braće Radić 35, 40320 Donji Kraljevec, </t>
  </si>
  <si>
    <t xml:space="preserve">CITY PROJEKT d.o.o.
Vladimira Nazora 16, 40000 Čakovec, </t>
  </si>
  <si>
    <t xml:space="preserve">TOPLICE SVETI MARTIN d.d.
Izvorska 4, 40313 Sveti Martin na Muri, </t>
  </si>
  <si>
    <t xml:space="preserve">DG SPORT d.o.o.
Matije Gupca 102, 40323 Prelog, </t>
  </si>
  <si>
    <t xml:space="preserve">BLAŽA, obrt za ugostiteljstvo, građevinarstvo i usluge, vl. Marko Spajić
Ante Starčevića 158, 31400 Đakovo, </t>
  </si>
  <si>
    <t xml:space="preserve">HOTEL CENTRAL d.d.
Trg A. Starčevića 6, 31000 Osijek, </t>
  </si>
  <si>
    <t xml:space="preserve">MIMA d.o.o.
Nikole Tesle 88, 31400 Đakovo, </t>
  </si>
  <si>
    <t xml:space="preserve">HIDRO-M.A.D. d.o.o.
Kralja Petra Svačića 12, 31000 Osijek, </t>
  </si>
  <si>
    <t xml:space="preserve">SLAVONKA d.d.
Trg dr. Franje Tuđmana 3, 31500 Našice, </t>
  </si>
  <si>
    <t xml:space="preserve">MARKET-MEG d.o.o.
Republike 79-85, 31208 Petrijevci, </t>
  </si>
  <si>
    <t xml:space="preserve">SREBRO d.o.o
Martina Divalta 84, 31000 Osijek, </t>
  </si>
  <si>
    <t xml:space="preserve">ARISTON d.o.o.
G. Čevapovića 2/a, 31000 Osijek, </t>
  </si>
  <si>
    <t xml:space="preserve">HOTEL LUG d.o.o.
Šandora Petefija 64, 31328 Lug, </t>
  </si>
  <si>
    <t xml:space="preserve">HOTEL OSIJEK d.o.o.
Šamačka 4, 31000 Osijek, </t>
  </si>
  <si>
    <t xml:space="preserve">OBRT HOTEL VILLA VALPOVO, vl.Milica Milec
Bana J. Jelačića 1, 31550 Valpovo, </t>
  </si>
  <si>
    <t xml:space="preserve">ROMOS COMMERCE d.o.o.
F. Livadića 9, 31000 Osijek, </t>
  </si>
  <si>
    <t xml:space="preserve">ORION, ugostiteljska djelatnost, vl. Ivan Letica
Osječka 167, 31431 Čepin, </t>
  </si>
  <si>
    <t xml:space="preserve">RIVER SPA d.o.o., Josipa Jurja Strossmayera 337, 31000 Osijek, </t>
  </si>
  <si>
    <t>Vladimira Nazora 1
44430  Kostajnica</t>
  </si>
  <si>
    <t xml:space="preserve">UP CENTRAL d.o.o.
Vladimira Nazora 1, 44430  Kostajnica, </t>
  </si>
  <si>
    <t xml:space="preserve">HOTEL KUTINA d.o.o.
Dubrovačka 4, 44320 Kutina, </t>
  </si>
  <si>
    <t xml:space="preserve">HOTEL PANONIJA d.o.o.
Ivana Kukuljevića Sakcinskog 21, 44000 Sisak, </t>
  </si>
  <si>
    <t xml:space="preserve">MARE NOSTRUM d.o.o.
Brežane Lekeničke 24, 44272 Lekenik, </t>
  </si>
  <si>
    <t xml:space="preserve">AMALIA UGOSTITELJSTVO d.o.o.
Trg Sv. Trojstva 26, 42230 Ludbreg, </t>
  </si>
  <si>
    <t xml:space="preserve">SPATIO INTER d.o.o.
Ivana Kukuljevića 6, 42000 Varaždin, </t>
  </si>
  <si>
    <t xml:space="preserve">LAGUS d.o.o.
Glavić 1/a, 42204 Turčin, </t>
  </si>
  <si>
    <t xml:space="preserve">GASTROCOM d.o.o.
S.S.Kranjčevića 12/I, 42000 Varaždin, </t>
  </si>
  <si>
    <t xml:space="preserve">HOTEL TRAKOŠĆAN d.o.o.
Trg žrtava fašizma 6, 10000 Zagreb, </t>
  </si>
  <si>
    <t xml:space="preserve">TURIST d.o.o.
Aleja kralja Zvonimira 1, 42000 Varaždin, </t>
  </si>
  <si>
    <t xml:space="preserve">ĐAKIĆ THIM d.o.o.
Ljudevita Gaja 130/B, 33405 Pitomača, </t>
  </si>
  <si>
    <t xml:space="preserve">ORTRAN d.o.o., Orahovica
Trg Sv. Križa 4, 33515 Orahovica, </t>
  </si>
  <si>
    <t xml:space="preserve">PUSTARA VIŠNJICA d.o.o.
Višnjica bb, 33525 Sopje, </t>
  </si>
  <si>
    <t xml:space="preserve">TERRA SLAVONICA d.o.o.
Trg Ljudevita Patačića 1, 33000 Virovitica, </t>
  </si>
  <si>
    <t xml:space="preserve">HOTEL MOZART d.o.o.
Kinkovo bb, 33404 Špišić Bukovica, </t>
  </si>
  <si>
    <t xml:space="preserve">HOTEL ADMIRAL d.o.o.
Bana Jelačića 6, 10000 Zagreb, </t>
  </si>
  <si>
    <t xml:space="preserve">GEM d.o.o.
Kralja Zvonimira 120, 32100 Vinkovci, </t>
  </si>
  <si>
    <t xml:space="preserve">STOP-VUKOVAR d.o.o.
J. J. Strossmayera 17, 32000 Vukovar, </t>
  </si>
  <si>
    <t xml:space="preserve">ILOČKI PODRUMI d.d.
Dr. Franje Tuđmana 72, 32236 Ilok, </t>
  </si>
  <si>
    <t xml:space="preserve">EUROINŽINJERING d.o.o.
Fausta Vrančića 12, 10410 Velika Gorica, </t>
  </si>
  <si>
    <t xml:space="preserve">HOTEL GARNY PLESO d.o.o.
Nikole Tesle 48F, 10410 Velika Gorica, </t>
  </si>
  <si>
    <t xml:space="preserve">FRANJA OBRT ZA UGOSTITELJSTVO I PROIZVODNJU, vl. Željko Franja
Samoborska cesta 214, 10436 Rakov Potok, </t>
  </si>
  <si>
    <t xml:space="preserve">AUTOTURIST TURIZAM d.o.o.
Livadićeva 5, 10430 Samobor, </t>
  </si>
  <si>
    <t xml:space="preserve">LIVADIĆ SAMOBOR d.o.o.
Trg kralja Tomislava 1, 10430 Samobor, </t>
  </si>
  <si>
    <t xml:space="preserve">PHOENIX GORICA d.o.o.
Velikogorička cesta 10b, 10419 Staro Čiče, </t>
  </si>
  <si>
    <t xml:space="preserve">MILAN USLUGE d.o.o.
Zagrebačka 4, 10340 Vrbovec, </t>
  </si>
  <si>
    <t xml:space="preserve">CRV d.o.o.
Rakarska 1/A, 10410 Velika Gorica, </t>
  </si>
  <si>
    <t xml:space="preserve">VUČKOVIĆ d.o.o.
Kozlikovo 63a, 10450 Jastrebarsko, </t>
  </si>
  <si>
    <t xml:space="preserve">MC-ULTIMAKS d.o.o.
Rakarska 18, 10410 Velika Gorica, </t>
  </si>
  <si>
    <t xml:space="preserve">KARVEL HOTELI d.o.o.
Dr. Franje Tuđmana 5, Novaki, 10431 Sveta Nedelja, </t>
  </si>
  <si>
    <t xml:space="preserve">ZAGREB-KAMP d.o.o.
Jezerska 6, 10437 Rakitje, </t>
  </si>
  <si>
    <t>KRALJEVIĆ HOTELI d.o.o.,
Lujzinska cesta 36, 51300 Delnice</t>
  </si>
  <si>
    <t>Valamar Sanfior hotel &amp; Casa s depandansom Casa
(ex Lanterna)</t>
  </si>
  <si>
    <t>Parentium Plava Laguna
(ex Laguna Parentium)</t>
  </si>
  <si>
    <t>Valamar Club Tamaris s depandansama Casa Agava i Casa Palma 
(ex Valamar Club Tamaris)</t>
  </si>
  <si>
    <t>Obala Pina Budicina 16,
Rovinj</t>
  </si>
  <si>
    <t>Camping Kanegra 
(ex Kanegra)</t>
  </si>
  <si>
    <t>Biser s depandansom Vila Biser</t>
  </si>
  <si>
    <t>ČEKO USLUGE d.o.o.
Ulica A.G.Matoša 10, Pag</t>
  </si>
  <si>
    <t xml:space="preserve">VISUS ZADAR d.o.o.
Krešimirova obala 96, 23000 Zadar, </t>
  </si>
  <si>
    <t>Braće Bersa 2,
Zadar</t>
  </si>
  <si>
    <t>PELAGOS d.o.o.
Braće Bersa 2,
Zadar</t>
  </si>
  <si>
    <t>Planik</t>
  </si>
  <si>
    <t>Ražanac 58,
Ražanac</t>
  </si>
  <si>
    <t>SAGA ELEKTRONIK, obrt za ugostiteljske usluge, vl. Andreas Stošić
Rtina I 183, Rtina</t>
  </si>
  <si>
    <t>Jadranska turistička cesta 24D
Drage</t>
  </si>
  <si>
    <t>BUQEZ VITA d.o.o.
Ul. dr. Blaža Jurišića 5
Drage</t>
  </si>
  <si>
    <t>Buqez Vita</t>
  </si>
  <si>
    <t>Dubrovnik s depandansom</t>
  </si>
  <si>
    <t>Lavanda s dvije depandanse</t>
  </si>
  <si>
    <t>Astarea s depandansom Studenac</t>
  </si>
  <si>
    <t>Medena s depandansom</t>
  </si>
  <si>
    <t>Mlini s depandansom</t>
  </si>
  <si>
    <t xml:space="preserve">VIRTUS MARITIMA d.o.o.
Ruđera Boškovića 4, 21300 Makarska, </t>
  </si>
  <si>
    <t>Time Boutique hotel</t>
  </si>
  <si>
    <t>Marshal Club Hotel</t>
  </si>
  <si>
    <t>Ivana Farolfija 7,
Vis</t>
  </si>
  <si>
    <t>Oključna d.o.o.
Ivana Farolfija 7, Vis</t>
  </si>
  <si>
    <t>ROŠULE SPLIT d.o.o.
Obala kralja Zvonimira 13, Split</t>
  </si>
  <si>
    <t>Vincentinum s depandansom</t>
  </si>
  <si>
    <t>TI SABLE d.o.o.,
Put Dragulina 62/C, Trogir</t>
  </si>
  <si>
    <t xml:space="preserve">Camp Riviera Makarska </t>
  </si>
  <si>
    <t>Roseto Degli Abruzzi 10,
Makarska</t>
  </si>
  <si>
    <t>Hotel Knopp</t>
  </si>
  <si>
    <t>Zagrebačka ulica 2, 
Novska</t>
  </si>
  <si>
    <t>ART NOVSKA d.o.o.
Zagrebačka ulica 2, Novska</t>
  </si>
  <si>
    <t>Obala kneza Trpimira 7, Zadar</t>
  </si>
  <si>
    <t>ZADAR RESORT d.o.o.,
Obala kneza Trpimira 7, Zadar</t>
  </si>
  <si>
    <t>CORNUS d.o.o., Split
Tršćanska 34, 21000 Split</t>
  </si>
  <si>
    <t>Aurora Plava Laguna 
(ex Sol Aurora)</t>
  </si>
  <si>
    <t xml:space="preserve">TOKA-PROMET d.o.o.
Kralja Tomislava 23, 32236 Ilok </t>
  </si>
  <si>
    <t>Lero s depandansom</t>
  </si>
  <si>
    <t>Hotel Valamar Bellevue Resort s dep Villa Aurora, Casa Alba i Casa Andrea(ex Hotel Family Life Bellevue Resort)</t>
  </si>
  <si>
    <t>Ulica slobode 86
Rabac</t>
  </si>
  <si>
    <t>VALAMAR RIVIERA d.d.
Stancija Kaligari 1, 
Poreč</t>
  </si>
  <si>
    <t>Ulica Konacvine 15,
Seget Donji</t>
  </si>
  <si>
    <t>Cielo</t>
  </si>
  <si>
    <t>Branitelja Dubrovnika 12,
Dubrovnik</t>
  </si>
  <si>
    <t>CIELO DUBROVNIK d.o.o.
Branitelja Dubrovnika 12, Dubrovnik</t>
  </si>
  <si>
    <t>PIGMENT d.o.o.
Kralja Zvonimira 6,
Split</t>
  </si>
  <si>
    <t xml:space="preserve">VALAMAR RIVIERA d.d.
Stancija Kaligari 1, Poreč </t>
  </si>
  <si>
    <t>Girandella 7
Rabac</t>
  </si>
  <si>
    <t>Girandella Resort, Valamar Collection (ex Valamar Collection Girandella Resort)</t>
  </si>
  <si>
    <t>Girandella Resort, Valamr Collection (ex Valamar Collection Girandella Resort)</t>
  </si>
  <si>
    <t>Ulica slobode 82
Rabac</t>
  </si>
  <si>
    <t>Wine &amp; Boutique Hotel Terbotz</t>
  </si>
  <si>
    <t>Železna Gora 113,
Štrigova</t>
  </si>
  <si>
    <t>Obrt Vinogradarstvo i podrumarstvo, vl. Branimir Jakopić
Železna Gora 92, Štrigova</t>
  </si>
  <si>
    <t>Park s depandansom</t>
  </si>
  <si>
    <t>BEST SOLUTIONS d.o.o.
Vjekoslava Spinčića 23,
Opatija</t>
  </si>
  <si>
    <t>Zdenka Turkovića 3,
Kutjevo</t>
  </si>
  <si>
    <t>HU-BO d.o.o., 
Sjenjak 49, 31000 Osijek</t>
  </si>
  <si>
    <t>PATRIA d.o.o.
Ulica Jurja Žerjavića 19,
Zagreb</t>
  </si>
  <si>
    <t>Marina Lošinj</t>
  </si>
  <si>
    <t>Runjica 4/a,
Mali Lošinj</t>
  </si>
  <si>
    <t>MORUS ALBA d.o.o.
Lošinjskih brodograditelja 47,
Mali Lošinj</t>
  </si>
  <si>
    <t>Aminess Unique Bellevue hotel (ex Bellevue)</t>
  </si>
  <si>
    <t>Šetalište kralja Petra Krešimira Iv br. 13
20250 Orebić</t>
  </si>
  <si>
    <t>Isabella Island Resort, Valamar Collection (ex Valamar Isabella Miramare Island Resort)</t>
  </si>
  <si>
    <t>Koversada Park Camping Resort 
(ex Koversada)</t>
  </si>
  <si>
    <t>KULIN d.o.o.
Capraška ulica 12, 
Sisak</t>
  </si>
  <si>
    <t>ADRIATIC CROATIA INTERNATIONAL CLUB d.d., Rijeka, Rudolfa Strohala 2</t>
  </si>
  <si>
    <t>Opatija</t>
  </si>
  <si>
    <t>Marina Červar Porat</t>
  </si>
  <si>
    <t>SAS ZADAR d.d.,                      Sukošan, Dr. Franje Tuđmana 24</t>
  </si>
  <si>
    <t>ADRIATIC CROATIA INTERNATIONAL CLUB d.d., Rijeka, Rudolfa Strohala 3</t>
  </si>
  <si>
    <t>ADRIATIC CROATIA INTERNATIONAL CLUB d.d., Rijeka, Rudolfa Strohala 4</t>
  </si>
  <si>
    <t>MARINA BORIK d.o.o.
Obala kneza Domagoja 1, Zadar</t>
  </si>
  <si>
    <t>MARINA HRAMINA d.o.o.,           Murter, Put Gradine 1</t>
  </si>
  <si>
    <t>Dražica s depandansama Tamaris i Lovorika</t>
  </si>
  <si>
    <t>HOTEL MEDITERAN d.o.o.
Banija 15,
Karlovac</t>
  </si>
  <si>
    <t>Krk Sunny Hotel by Valamar 
(ex Valamar Koralj)</t>
  </si>
  <si>
    <t xml:space="preserve">NATALI-TOUR d.o.o.
Stenjevečka 8D, 10000 Zagreb </t>
  </si>
  <si>
    <t>Dobrovit 
(ex Tamaris)</t>
  </si>
  <si>
    <t>Opera</t>
  </si>
  <si>
    <t>Dolac 11B,
Rijeka</t>
  </si>
  <si>
    <t>STIVAN TRADE d.o.o.
Šjska 21, Kostrena</t>
  </si>
  <si>
    <t>Villa Margaret</t>
  </si>
  <si>
    <t>Amadria Park Grand Hotel 4 Opatijska Cvijeta s depandansom Villa Camellia (ex Milenij Grand Hotel 4 Opatijska Cvijeta s depandansom Magnolija)</t>
  </si>
  <si>
    <t xml:space="preserve">HOTEL EUROPA, Obrt za hotelijersko turističke djelatnosti i ugostiteljstvo, vl. Sead Mehić
Zagrebačka cesta 191, 10000 Zagreb, </t>
  </si>
  <si>
    <t>Gallus s depandansom 
(ex Zlatni kokot)</t>
  </si>
  <si>
    <t>VIDIO PULS d.o.o.
Trgovačka ulica 2, Zagreb</t>
  </si>
  <si>
    <t>Angelo D'Oro</t>
  </si>
  <si>
    <t>PINE BEACH d.d.
9. rujan 1H, Žminj</t>
  </si>
  <si>
    <t>Porat 31/1
51511 Malinska</t>
  </si>
  <si>
    <t>GRGUR d.o.o.
Lopar 463, 
51280 Rab</t>
  </si>
  <si>
    <t>Branimirova obala 111,
Podgora</t>
  </si>
  <si>
    <t>NEMČIĆ d.o.o.
Branimirova obala 111, Podgora</t>
  </si>
  <si>
    <t>HOTEL KATARINA OREBIĆ d.o.o.
Bana Josipa Jelačića 3, Stanković (Orebić)</t>
  </si>
  <si>
    <t>Hotel Katarina 
(ex Indijan)</t>
  </si>
  <si>
    <t>Bunica V</t>
  </si>
  <si>
    <t>KAMP BUNICA V, vl. Nela Tomljanović
Bunica 48, 53270 Senj</t>
  </si>
  <si>
    <t>Pinadria Camping Resort 
(ex Baško Polje)</t>
  </si>
  <si>
    <t>Kralja Petra Krešimira IV 11
Baška Voda (Baško Polje)</t>
  </si>
  <si>
    <t>CLUB ADRIATIC d.o.o
Kralja Petra Krešimira IV 11
Baška Voda (Baško Polje)</t>
  </si>
  <si>
    <t xml:space="preserve">PETNJIK d.o.o.
Slatina 2, 21325 Tučepi,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</si>
</sst>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41A]General"/>
  </numFmts>
  <fonts count="27" x14ac:knownFonts="1">
    <font>
      <sz val="10"/>
      <name val="Arial"/>
    </font>
    <font>
      <u/>
      <sz val="18"/>
      <color indexed="9"/>
      <name val="Arial"/>
      <family val="2"/>
      <charset val="238"/>
    </font>
    <font>
      <b/>
      <sz val="14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9"/>
      <name val="Arial"/>
      <family val="2"/>
      <charset val="238"/>
    </font>
    <font>
      <u/>
      <sz val="16"/>
      <color indexed="9"/>
      <name val="Arial"/>
      <family val="2"/>
      <charset val="238"/>
    </font>
    <font>
      <i/>
      <sz val="10"/>
      <color indexed="9"/>
      <name val="Arial"/>
      <family val="2"/>
      <charset val="238"/>
    </font>
    <font>
      <sz val="8"/>
      <color indexed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i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u/>
      <sz val="13.95"/>
      <name val="Arial"/>
      <family val="2"/>
      <charset val="238"/>
    </font>
    <font>
      <i/>
      <u/>
      <sz val="13.95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indexed="9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indexed="40"/>
      </patternFill>
    </fill>
    <fill>
      <patternFill patternType="solid">
        <f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FFF"/>
        <bgColor rgb="FF000000"/>
      </patternFill>
    </fill>
    <fill>
      <patternFill patternType="solid">
        <fgColor rgb="FF19C3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3D3"/>
        <bgColor rgb="FF000000"/>
      </patternFill>
    </fill>
    <fill>
      <patternFill patternType="solid">
        <fgColor rgb="FF00CCFF"/>
        <bgColor rgb="FFFFFFFF"/>
      </patternFill>
    </fill>
    <fill>
      <patternFill patternType="solid">
        <fgColor rgb="FFC0C0C0"/>
        <bgColor rgb="FF000000"/>
      </patternFill>
    </fill>
    <fill>
      <patternFill patternType="solid">
        <fgColor theme="0"/>
        <bgColor indexed="0"/>
      </patternFill>
    </fill>
  </fills>
  <borders count="3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/>
      <top/>
      <bottom/>
      <diagonal/>
    </border>
  </borders>
  <cellStyleXfs count="4">
    <xf numFmtId="0" fontId="0" fillId="0" borderId="0"/>
    <xf numFmtId="0" fontId="8" fillId="0" borderId="0">
      <alignment wrapText="1"/>
    </xf>
    <xf numFmtId="0" fontId="8" fillId="0" borderId="0"/>
    <xf numFmtId="0" fontId="8" fillId="0" borderId="0"/>
  </cellStyleXfs>
  <cellXfs count="480">
    <xf numFmtId="0" fontId="0" fillId="0" borderId="0" xfId="0"/>
    <xf numFmtId="0" fontId="2" fillId="0" borderId="0" xfId="0" applyFont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4" fillId="0" borderId="0" xfId="0" applyFont="1" applyAlignment="1" applyProtection="1">
      <alignment vertical="top" wrapText="1" readingOrder="1"/>
      <protection locked="0"/>
    </xf>
    <xf numFmtId="0" fontId="3" fillId="2" borderId="1" xfId="0" applyFont="1" applyFill="1" applyBorder="1" applyAlignment="1" applyProtection="1">
      <alignment vertical="top" wrapText="1" readingOrder="1"/>
      <protection locked="0"/>
    </xf>
    <xf numFmtId="0" fontId="4" fillId="3" borderId="1" xfId="0" applyFont="1" applyFill="1" applyBorder="1" applyAlignment="1" applyProtection="1">
      <alignment vertical="top" wrapText="1" readingOrder="1"/>
      <protection locked="0"/>
    </xf>
    <xf numFmtId="0" fontId="4" fillId="3" borderId="1" xfId="0" applyFont="1" applyFill="1" applyBorder="1" applyAlignment="1" applyProtection="1">
      <alignment horizontal="right"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horizontal="right" vertical="top" wrapText="1" readingOrder="1"/>
      <protection locked="0"/>
    </xf>
    <xf numFmtId="0" fontId="4" fillId="4" borderId="1" xfId="0" applyFont="1" applyFill="1" applyBorder="1" applyAlignment="1" applyProtection="1">
      <alignment horizontal="right" vertical="top" wrapText="1" readingOrder="1"/>
      <protection locked="0"/>
    </xf>
    <xf numFmtId="0" fontId="4" fillId="0" borderId="0" xfId="0" applyFont="1" applyAlignment="1" applyProtection="1">
      <alignment horizontal="right" vertical="top" wrapText="1" readingOrder="1"/>
      <protection locked="0"/>
    </xf>
    <xf numFmtId="0" fontId="3" fillId="2" borderId="2" xfId="0" applyFont="1" applyFill="1" applyBorder="1" applyAlignment="1" applyProtection="1">
      <alignment vertical="top" wrapText="1" readingOrder="1"/>
      <protection locked="0"/>
    </xf>
    <xf numFmtId="0" fontId="3" fillId="2" borderId="1" xfId="0" applyFont="1" applyFill="1" applyBorder="1" applyAlignment="1" applyProtection="1">
      <alignment horizontal="left" vertical="top" wrapText="1" readingOrder="1"/>
      <protection locked="0"/>
    </xf>
    <xf numFmtId="0" fontId="3" fillId="2" borderId="3" xfId="0" applyFont="1" applyFill="1" applyBorder="1" applyAlignment="1" applyProtection="1">
      <alignment vertical="top" wrapText="1" readingOrder="1"/>
      <protection locked="0"/>
    </xf>
    <xf numFmtId="0" fontId="6" fillId="2" borderId="3" xfId="0" applyFont="1" applyFill="1" applyBorder="1" applyAlignment="1" applyProtection="1">
      <alignment vertical="top" wrapText="1" readingOrder="1"/>
      <protection locked="0"/>
    </xf>
    <xf numFmtId="0" fontId="4" fillId="3" borderId="1" xfId="0" applyFont="1" applyFill="1" applyBorder="1" applyAlignment="1" applyProtection="1">
      <alignment horizontal="left" vertical="top" wrapText="1" readingOrder="1"/>
      <protection locked="0"/>
    </xf>
    <xf numFmtId="0" fontId="4" fillId="4" borderId="1" xfId="0" applyFont="1" applyFill="1" applyBorder="1" applyAlignment="1" applyProtection="1">
      <alignment horizontal="left" vertical="top" wrapText="1" readingOrder="1"/>
      <protection locked="0"/>
    </xf>
    <xf numFmtId="0" fontId="4" fillId="4" borderId="1" xfId="0" applyFont="1" applyFill="1" applyBorder="1" applyAlignment="1" applyProtection="1">
      <alignment vertical="top" wrapText="1" readingOrder="1"/>
      <protection locked="0"/>
    </xf>
    <xf numFmtId="0" fontId="7" fillId="2" borderId="1" xfId="0" applyFont="1" applyFill="1" applyBorder="1" applyAlignment="1" applyProtection="1">
      <alignment horizontal="left" vertical="top" wrapText="1" readingOrder="1"/>
      <protection locked="0"/>
    </xf>
    <xf numFmtId="0" fontId="3" fillId="2" borderId="4" xfId="0" applyFont="1" applyFill="1" applyBorder="1" applyAlignment="1" applyProtection="1">
      <alignment vertical="top" wrapText="1" readingOrder="1"/>
      <protection locked="0"/>
    </xf>
    <xf numFmtId="0" fontId="17" fillId="0" borderId="9" xfId="0" applyFont="1" applyBorder="1" applyAlignment="1">
      <alignment vertical="center" wrapText="1"/>
    </xf>
    <xf numFmtId="0" fontId="8" fillId="5" borderId="9" xfId="1" applyFont="1" applyFill="1" applyBorder="1" applyAlignment="1">
      <alignment horizontal="center" vertical="center" wrapText="1"/>
    </xf>
    <xf numFmtId="0" fontId="8" fillId="5" borderId="9" xfId="1" applyFont="1" applyFill="1" applyBorder="1" applyAlignment="1">
      <alignment horizontal="left" vertical="center" wrapText="1"/>
    </xf>
    <xf numFmtId="0" fontId="9" fillId="6" borderId="12" xfId="1" applyFont="1" applyFill="1" applyBorder="1" applyAlignment="1">
      <alignment horizontal="left" vertical="center" wrapText="1"/>
    </xf>
    <xf numFmtId="0" fontId="9" fillId="6" borderId="12" xfId="1" applyFont="1" applyFill="1" applyBorder="1" applyAlignment="1">
      <alignment horizontal="center" vertical="center" wrapText="1"/>
    </xf>
    <xf numFmtId="0" fontId="8" fillId="6" borderId="9" xfId="1" applyFont="1" applyFill="1" applyBorder="1" applyAlignment="1">
      <alignment vertical="center" wrapText="1"/>
    </xf>
    <xf numFmtId="0" fontId="9" fillId="6" borderId="9" xfId="1" applyFont="1" applyFill="1" applyBorder="1" applyAlignment="1">
      <alignment vertical="center" wrapText="1"/>
    </xf>
    <xf numFmtId="164" fontId="9" fillId="6" borderId="9" xfId="1" applyNumberFormat="1" applyFont="1" applyFill="1" applyBorder="1" applyAlignment="1">
      <alignment horizontal="right" vertical="center" wrapText="1"/>
    </xf>
    <xf numFmtId="0" fontId="8" fillId="7" borderId="9" xfId="0" applyFont="1" applyFill="1" applyBorder="1" applyAlignment="1">
      <alignment vertical="center" wrapText="1"/>
    </xf>
    <xf numFmtId="0" fontId="18" fillId="0" borderId="9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vertical="center" wrapText="1"/>
    </xf>
    <xf numFmtId="164" fontId="8" fillId="0" borderId="9" xfId="1" applyNumberFormat="1" applyFont="1" applyFill="1" applyBorder="1" applyAlignment="1">
      <alignment horizontal="right" vertical="center" wrapText="1"/>
    </xf>
    <xf numFmtId="0" fontId="19" fillId="0" borderId="9" xfId="0" applyFont="1" applyFill="1" applyBorder="1" applyAlignment="1">
      <alignment horizontal="right" vertical="center" wrapText="1"/>
    </xf>
    <xf numFmtId="0" fontId="18" fillId="0" borderId="12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vertical="center" wrapText="1"/>
    </xf>
    <xf numFmtId="0" fontId="19" fillId="7" borderId="9" xfId="0" applyFont="1" applyFill="1" applyBorder="1" applyAlignment="1">
      <alignment vertical="center" wrapText="1"/>
    </xf>
    <xf numFmtId="0" fontId="19" fillId="0" borderId="9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right" vertical="center" wrapText="1"/>
    </xf>
    <xf numFmtId="0" fontId="8" fillId="0" borderId="9" xfId="1" applyFont="1" applyFill="1" applyBorder="1" applyAlignment="1">
      <alignment horizontal="left" vertical="center" wrapText="1"/>
    </xf>
    <xf numFmtId="0" fontId="8" fillId="0" borderId="9" xfId="0" applyFont="1" applyBorder="1" applyAlignment="1">
      <alignment vertical="center" wrapText="1"/>
    </xf>
    <xf numFmtId="0" fontId="9" fillId="7" borderId="9" xfId="1" applyFont="1" applyFill="1" applyBorder="1" applyAlignment="1">
      <alignment horizontal="left" vertical="center" wrapText="1"/>
    </xf>
    <xf numFmtId="0" fontId="9" fillId="7" borderId="9" xfId="1" applyFont="1" applyFill="1" applyBorder="1" applyAlignment="1">
      <alignment vertical="center" wrapText="1"/>
    </xf>
    <xf numFmtId="0" fontId="9" fillId="7" borderId="9" xfId="1" applyFont="1" applyFill="1" applyBorder="1" applyAlignment="1">
      <alignment horizontal="center" vertical="center" wrapText="1"/>
    </xf>
    <xf numFmtId="164" fontId="9" fillId="7" borderId="9" xfId="1" applyNumberFormat="1" applyFont="1" applyFill="1" applyBorder="1" applyAlignment="1">
      <alignment horizontal="right" vertical="center" wrapText="1"/>
    </xf>
    <xf numFmtId="0" fontId="16" fillId="7" borderId="9" xfId="0" applyFont="1" applyFill="1" applyBorder="1" applyAlignment="1">
      <alignment horizontal="right" vertical="center" wrapText="1"/>
    </xf>
    <xf numFmtId="0" fontId="20" fillId="0" borderId="0" xfId="0" applyFont="1" applyAlignment="1">
      <alignment wrapText="1"/>
    </xf>
    <xf numFmtId="164" fontId="9" fillId="6" borderId="9" xfId="1" applyNumberFormat="1" applyFont="1" applyFill="1" applyBorder="1" applyAlignment="1">
      <alignment horizontal="left" vertical="center" wrapText="1"/>
    </xf>
    <xf numFmtId="0" fontId="10" fillId="7" borderId="9" xfId="0" applyFont="1" applyFill="1" applyBorder="1" applyAlignment="1">
      <alignment vertical="center" wrapText="1"/>
    </xf>
    <xf numFmtId="0" fontId="19" fillId="0" borderId="0" xfId="0" applyFont="1"/>
    <xf numFmtId="164" fontId="9" fillId="6" borderId="9" xfId="1" applyNumberFormat="1" applyFont="1" applyFill="1" applyBorder="1" applyAlignment="1">
      <alignment horizontal="left" vertical="top" wrapText="1"/>
    </xf>
    <xf numFmtId="0" fontId="9" fillId="6" borderId="9" xfId="1" applyFont="1" applyFill="1" applyBorder="1" applyAlignment="1">
      <alignment horizontal="right" vertical="top" wrapText="1"/>
    </xf>
    <xf numFmtId="0" fontId="8" fillId="6" borderId="9" xfId="1" applyFont="1" applyFill="1" applyBorder="1" applyAlignment="1">
      <alignment vertical="top" wrapText="1"/>
    </xf>
    <xf numFmtId="0" fontId="9" fillId="6" borderId="9" xfId="1" applyFont="1" applyFill="1" applyBorder="1" applyAlignment="1">
      <alignment vertical="top" wrapText="1"/>
    </xf>
    <xf numFmtId="0" fontId="18" fillId="0" borderId="9" xfId="0" applyFont="1" applyBorder="1" applyAlignment="1">
      <alignment horizontal="center" vertical="center"/>
    </xf>
    <xf numFmtId="0" fontId="8" fillId="0" borderId="9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right" vertical="center" wrapText="1"/>
    </xf>
    <xf numFmtId="0" fontId="8" fillId="0" borderId="9" xfId="1" applyFont="1" applyFill="1" applyBorder="1" applyAlignment="1">
      <alignment horizontal="right" vertical="center" wrapText="1"/>
    </xf>
    <xf numFmtId="0" fontId="0" fillId="0" borderId="9" xfId="0" applyBorder="1" applyAlignment="1">
      <alignment horizontal="right" vertical="center"/>
    </xf>
    <xf numFmtId="0" fontId="16" fillId="0" borderId="0" xfId="0" applyFont="1" applyBorder="1" applyAlignment="1">
      <alignment vertical="center"/>
    </xf>
    <xf numFmtId="0" fontId="16" fillId="0" borderId="0" xfId="0" applyFont="1" applyBorder="1"/>
    <xf numFmtId="0" fontId="22" fillId="0" borderId="0" xfId="0" applyFont="1" applyBorder="1"/>
    <xf numFmtId="0" fontId="23" fillId="0" borderId="0" xfId="0" applyFont="1" applyBorder="1"/>
    <xf numFmtId="164" fontId="9" fillId="6" borderId="9" xfId="1" applyNumberFormat="1" applyFont="1" applyFill="1" applyBorder="1" applyAlignment="1">
      <alignment horizontal="right" vertical="top" wrapText="1"/>
    </xf>
    <xf numFmtId="0" fontId="23" fillId="7" borderId="9" xfId="0" applyFont="1" applyFill="1" applyBorder="1"/>
    <xf numFmtId="0" fontId="18" fillId="0" borderId="9" xfId="0" applyFont="1" applyBorder="1" applyAlignment="1">
      <alignment horizontal="right" vertical="center"/>
    </xf>
    <xf numFmtId="0" fontId="19" fillId="0" borderId="9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right" vertical="center"/>
    </xf>
    <xf numFmtId="0" fontId="8" fillId="7" borderId="9" xfId="0" applyFont="1" applyFill="1" applyBorder="1" applyAlignment="1">
      <alignment horizontal="right" vertical="center"/>
    </xf>
    <xf numFmtId="0" fontId="19" fillId="0" borderId="9" xfId="0" applyFont="1" applyBorder="1" applyAlignment="1">
      <alignment vertical="center"/>
    </xf>
    <xf numFmtId="0" fontId="19" fillId="0" borderId="9" xfId="0" applyFont="1" applyBorder="1" applyAlignment="1">
      <alignment vertical="center" wrapText="1"/>
    </xf>
    <xf numFmtId="0" fontId="8" fillId="0" borderId="15" xfId="2" applyFont="1" applyBorder="1"/>
    <xf numFmtId="0" fontId="8" fillId="7" borderId="9" xfId="2" applyFont="1" applyFill="1" applyBorder="1"/>
    <xf numFmtId="0" fontId="8" fillId="0" borderId="9" xfId="2" applyFont="1" applyFill="1" applyBorder="1" applyAlignment="1">
      <alignment horizontal="left" vertical="center" wrapText="1"/>
    </xf>
    <xf numFmtId="0" fontId="8" fillId="0" borderId="9" xfId="2" applyFont="1" applyBorder="1" applyAlignment="1">
      <alignment horizontal="left" vertical="center" wrapText="1"/>
    </xf>
    <xf numFmtId="0" fontId="8" fillId="0" borderId="9" xfId="2" applyFont="1" applyFill="1" applyBorder="1" applyAlignment="1">
      <alignment horizontal="right" vertical="center"/>
    </xf>
    <xf numFmtId="0" fontId="8" fillId="0" borderId="9" xfId="2" applyFont="1" applyBorder="1" applyAlignment="1">
      <alignment vertical="center"/>
    </xf>
    <xf numFmtId="0" fontId="8" fillId="0" borderId="9" xfId="2" applyFont="1" applyBorder="1" applyAlignment="1">
      <alignment horizontal="right" vertical="center"/>
    </xf>
    <xf numFmtId="0" fontId="16" fillId="0" borderId="15" xfId="0" applyFont="1" applyBorder="1" applyAlignment="1">
      <alignment vertical="center"/>
    </xf>
    <xf numFmtId="0" fontId="16" fillId="0" borderId="15" xfId="0" applyFont="1" applyBorder="1"/>
    <xf numFmtId="0" fontId="19" fillId="0" borderId="15" xfId="0" applyFont="1" applyBorder="1"/>
    <xf numFmtId="0" fontId="8" fillId="7" borderId="9" xfId="0" applyFont="1" applyFill="1" applyBorder="1"/>
    <xf numFmtId="0" fontId="12" fillId="6" borderId="9" xfId="1" applyFont="1" applyFill="1" applyBorder="1" applyAlignment="1">
      <alignment vertical="top" wrapText="1"/>
    </xf>
    <xf numFmtId="0" fontId="13" fillId="6" borderId="9" xfId="1" applyFont="1" applyFill="1" applyBorder="1" applyAlignment="1">
      <alignment vertical="top" wrapText="1"/>
    </xf>
    <xf numFmtId="164" fontId="13" fillId="6" borderId="9" xfId="1" applyNumberFormat="1" applyFont="1" applyFill="1" applyBorder="1" applyAlignment="1">
      <alignment horizontal="right" vertical="top" wrapText="1"/>
    </xf>
    <xf numFmtId="0" fontId="19" fillId="7" borderId="9" xfId="0" applyFont="1" applyFill="1" applyBorder="1"/>
    <xf numFmtId="0" fontId="18" fillId="8" borderId="9" xfId="0" applyFont="1" applyFill="1" applyBorder="1" applyAlignment="1">
      <alignment horizontal="right" vertical="center"/>
    </xf>
    <xf numFmtId="0" fontId="8" fillId="0" borderId="9" xfId="0" applyFont="1" applyBorder="1" applyAlignment="1" applyProtection="1">
      <alignment vertical="center" wrapText="1" readingOrder="1"/>
      <protection locked="0"/>
    </xf>
    <xf numFmtId="0" fontId="19" fillId="0" borderId="9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right" vertical="center"/>
    </xf>
    <xf numFmtId="0" fontId="18" fillId="8" borderId="9" xfId="0" applyFont="1" applyFill="1" applyBorder="1" applyAlignment="1">
      <alignment horizontal="right" vertical="center" wrapText="1"/>
    </xf>
    <xf numFmtId="0" fontId="19" fillId="0" borderId="0" xfId="0" applyFont="1" applyBorder="1"/>
    <xf numFmtId="0" fontId="8" fillId="0" borderId="9" xfId="0" applyFont="1" applyBorder="1" applyAlignment="1" applyProtection="1">
      <alignment horizontal="right" vertical="center" wrapText="1" readingOrder="1"/>
      <protection locked="0"/>
    </xf>
    <xf numFmtId="0" fontId="20" fillId="9" borderId="9" xfId="3" applyFont="1" applyFill="1" applyBorder="1" applyAlignment="1" applyProtection="1">
      <alignment horizontal="center" vertical="center" wrapText="1"/>
      <protection locked="0"/>
    </xf>
    <xf numFmtId="0" fontId="20" fillId="9" borderId="12" xfId="3" applyFont="1" applyFill="1" applyBorder="1" applyAlignment="1" applyProtection="1">
      <alignment horizontal="center" vertical="center" wrapText="1"/>
      <protection locked="0"/>
    </xf>
    <xf numFmtId="0" fontId="16" fillId="11" borderId="9" xfId="3" applyFont="1" applyFill="1" applyBorder="1" applyAlignment="1">
      <alignment horizontal="left" vertical="center" wrapText="1"/>
    </xf>
    <xf numFmtId="0" fontId="24" fillId="12" borderId="9" xfId="3" applyFont="1" applyFill="1" applyBorder="1" applyAlignment="1" applyProtection="1">
      <alignment vertical="center" wrapText="1"/>
      <protection locked="0"/>
    </xf>
    <xf numFmtId="0" fontId="20" fillId="12" borderId="9" xfId="3" applyFont="1" applyFill="1" applyBorder="1" applyAlignment="1" applyProtection="1">
      <alignment vertical="center" wrapText="1"/>
      <protection locked="0"/>
    </xf>
    <xf numFmtId="0" fontId="24" fillId="12" borderId="12" xfId="3" applyFont="1" applyFill="1" applyBorder="1" applyAlignment="1" applyProtection="1">
      <alignment vertical="center" wrapText="1"/>
      <protection locked="0"/>
    </xf>
    <xf numFmtId="0" fontId="24" fillId="12" borderId="9" xfId="3" applyFont="1" applyFill="1" applyBorder="1" applyAlignment="1" applyProtection="1">
      <alignment horizontal="right" vertical="center" wrapText="1"/>
      <protection locked="0"/>
    </xf>
    <xf numFmtId="0" fontId="24" fillId="12" borderId="12" xfId="3" applyFont="1" applyFill="1" applyBorder="1" applyAlignment="1" applyProtection="1">
      <alignment horizontal="right" vertical="center" wrapText="1"/>
      <protection locked="0"/>
    </xf>
    <xf numFmtId="0" fontId="8" fillId="11" borderId="9" xfId="3" applyFill="1" applyBorder="1" applyAlignment="1">
      <alignment horizontal="center" vertical="center" wrapText="1"/>
    </xf>
    <xf numFmtId="0" fontId="18" fillId="0" borderId="9" xfId="3" applyFont="1" applyBorder="1" applyAlignment="1">
      <alignment vertical="center" wrapText="1"/>
    </xf>
    <xf numFmtId="0" fontId="19" fillId="0" borderId="9" xfId="3" applyFont="1" applyBorder="1" applyAlignment="1">
      <alignment horizontal="left" vertical="center" wrapText="1"/>
    </xf>
    <xf numFmtId="0" fontId="19" fillId="0" borderId="12" xfId="3" applyFont="1" applyBorder="1" applyAlignment="1">
      <alignment horizontal="left" vertical="center" wrapText="1"/>
    </xf>
    <xf numFmtId="0" fontId="19" fillId="0" borderId="9" xfId="3" applyFont="1" applyBorder="1" applyAlignment="1">
      <alignment horizontal="right" vertical="center" wrapText="1"/>
    </xf>
    <xf numFmtId="0" fontId="19" fillId="0" borderId="12" xfId="3" applyFont="1" applyBorder="1" applyAlignment="1">
      <alignment horizontal="right" vertical="center" wrapText="1"/>
    </xf>
    <xf numFmtId="0" fontId="8" fillId="0" borderId="9" xfId="3" applyBorder="1" applyAlignment="1">
      <alignment horizontal="left" vertical="center" wrapText="1"/>
    </xf>
    <xf numFmtId="0" fontId="8" fillId="0" borderId="9" xfId="3" applyFont="1" applyBorder="1" applyAlignment="1">
      <alignment horizontal="left" vertical="center" wrapText="1"/>
    </xf>
    <xf numFmtId="0" fontId="24" fillId="12" borderId="9" xfId="3" applyFont="1" applyFill="1" applyBorder="1" applyAlignment="1" applyProtection="1">
      <alignment horizontal="left" vertical="center" wrapText="1"/>
      <protection locked="0"/>
    </xf>
    <xf numFmtId="0" fontId="20" fillId="12" borderId="9" xfId="3" applyFont="1" applyFill="1" applyBorder="1" applyAlignment="1" applyProtection="1">
      <alignment horizontal="left" vertical="center" wrapText="1"/>
      <protection locked="0"/>
    </xf>
    <xf numFmtId="0" fontId="24" fillId="12" borderId="12" xfId="3" applyFont="1" applyFill="1" applyBorder="1" applyAlignment="1" applyProtection="1">
      <alignment horizontal="left" vertical="center" wrapText="1"/>
      <protection locked="0"/>
    </xf>
    <xf numFmtId="0" fontId="8" fillId="11" borderId="9" xfId="3" applyFill="1" applyBorder="1" applyAlignment="1">
      <alignment horizontal="left" vertical="center" wrapText="1"/>
    </xf>
    <xf numFmtId="0" fontId="19" fillId="0" borderId="12" xfId="3" applyFont="1" applyBorder="1" applyAlignment="1">
      <alignment vertical="center" wrapText="1"/>
    </xf>
    <xf numFmtId="0" fontId="25" fillId="0" borderId="9" xfId="3" applyFont="1" applyFill="1" applyBorder="1" applyAlignment="1">
      <alignment horizontal="left" vertical="center" wrapText="1"/>
    </xf>
    <xf numFmtId="0" fontId="16" fillId="11" borderId="9" xfId="3" applyFont="1" applyFill="1" applyBorder="1" applyAlignment="1">
      <alignment vertical="center" wrapText="1"/>
    </xf>
    <xf numFmtId="0" fontId="16" fillId="11" borderId="9" xfId="3" applyFont="1" applyFill="1" applyBorder="1" applyAlignment="1">
      <alignment horizontal="right" vertical="center" wrapText="1"/>
    </xf>
    <xf numFmtId="0" fontId="14" fillId="0" borderId="0" xfId="2" applyFont="1" applyFill="1" applyBorder="1" applyAlignment="1">
      <alignment vertical="top" wrapText="1"/>
    </xf>
    <xf numFmtId="0" fontId="8" fillId="0" borderId="0" xfId="2" applyFont="1" applyFill="1" applyBorder="1" applyAlignment="1">
      <alignment vertical="top" wrapText="1"/>
    </xf>
    <xf numFmtId="0" fontId="24" fillId="12" borderId="19" xfId="2" applyFont="1" applyFill="1" applyBorder="1" applyAlignment="1" applyProtection="1">
      <alignment horizontal="right" vertical="top" wrapText="1" readingOrder="1"/>
      <protection locked="0"/>
    </xf>
    <xf numFmtId="0" fontId="20" fillId="0" borderId="9" xfId="2" applyFont="1" applyFill="1" applyBorder="1" applyAlignment="1" applyProtection="1">
      <alignment horizontal="right" vertical="top" wrapText="1" readingOrder="1"/>
      <protection locked="0"/>
    </xf>
    <xf numFmtId="0" fontId="20" fillId="0" borderId="22" xfId="2" applyFont="1" applyFill="1" applyBorder="1" applyAlignment="1" applyProtection="1">
      <alignment horizontal="right" vertical="top" wrapText="1" readingOrder="1"/>
      <protection locked="0"/>
    </xf>
    <xf numFmtId="0" fontId="20" fillId="0" borderId="19" xfId="2" applyFont="1" applyFill="1" applyBorder="1" applyAlignment="1" applyProtection="1">
      <alignment horizontal="right"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26" fillId="0" borderId="1" xfId="0" applyFont="1" applyBorder="1" applyAlignment="1" applyProtection="1">
      <alignment vertical="top" wrapText="1" readingOrder="1"/>
      <protection locked="0"/>
    </xf>
    <xf numFmtId="0" fontId="26" fillId="15" borderId="1" xfId="0" applyFont="1" applyFill="1" applyBorder="1" applyAlignment="1" applyProtection="1">
      <alignment vertical="top" wrapText="1" readingOrder="1"/>
      <protection locked="0"/>
    </xf>
    <xf numFmtId="0" fontId="26" fillId="15" borderId="1" xfId="0" applyFont="1" applyFill="1" applyBorder="1" applyAlignment="1" applyProtection="1">
      <alignment horizontal="right" vertical="top" wrapText="1" readingOrder="1"/>
      <protection locked="0"/>
    </xf>
    <xf numFmtId="0" fontId="0" fillId="0" borderId="0" xfId="0"/>
    <xf numFmtId="0" fontId="26" fillId="0" borderId="1" xfId="0" applyFont="1" applyBorder="1" applyAlignment="1" applyProtection="1">
      <alignment vertical="top" wrapText="1" readingOrder="1"/>
      <protection locked="0"/>
    </xf>
    <xf numFmtId="0" fontId="26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4" fillId="4" borderId="1" xfId="0" applyFont="1" applyFill="1" applyBorder="1" applyAlignment="1" applyProtection="1">
      <alignment horizontal="right" vertical="top" wrapText="1" readingOrder="1"/>
      <protection locked="0"/>
    </xf>
    <xf numFmtId="0" fontId="26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8" fillId="0" borderId="1" xfId="0" applyFont="1" applyBorder="1" applyAlignment="1" applyProtection="1">
      <alignment vertical="top" wrapText="1" readingOrder="1"/>
      <protection locked="0"/>
    </xf>
    <xf numFmtId="0" fontId="9" fillId="4" borderId="1" xfId="0" applyFont="1" applyFill="1" applyBorder="1" applyAlignment="1" applyProtection="1">
      <alignment horizontal="right" vertical="top" wrapText="1" readingOrder="1"/>
      <protection locked="0"/>
    </xf>
    <xf numFmtId="0" fontId="8" fillId="0" borderId="1" xfId="0" applyFont="1" applyBorder="1" applyAlignment="1" applyProtection="1">
      <alignment horizontal="left" vertical="top" wrapText="1" readingOrder="1"/>
      <protection locked="0"/>
    </xf>
    <xf numFmtId="0" fontId="8" fillId="15" borderId="1" xfId="0" applyFont="1" applyFill="1" applyBorder="1" applyAlignment="1" applyProtection="1">
      <alignment vertical="top" wrapText="1" readingOrder="1"/>
      <protection locked="0"/>
    </xf>
    <xf numFmtId="0" fontId="9" fillId="4" borderId="1" xfId="0" applyFont="1" applyFill="1" applyBorder="1" applyAlignment="1" applyProtection="1">
      <alignment horizontal="left" vertical="top" wrapText="1" readingOrder="1"/>
      <protection locked="0"/>
    </xf>
    <xf numFmtId="0" fontId="8" fillId="0" borderId="0" xfId="0" applyFont="1"/>
    <xf numFmtId="0" fontId="26" fillId="0" borderId="0" xfId="0" applyFont="1" applyFill="1" applyBorder="1" applyAlignment="1" applyProtection="1">
      <alignment horizontal="right" vertical="top" wrapText="1" readingOrder="1"/>
      <protection locked="0"/>
    </xf>
    <xf numFmtId="0" fontId="9" fillId="0" borderId="0" xfId="0" applyFont="1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9" xfId="0" applyBorder="1" applyAlignment="1">
      <alignment vertical="center"/>
    </xf>
    <xf numFmtId="0" fontId="20" fillId="0" borderId="9" xfId="0" applyFont="1" applyBorder="1" applyAlignment="1">
      <alignment wrapText="1"/>
    </xf>
    <xf numFmtId="0" fontId="0" fillId="0" borderId="0" xfId="0"/>
    <xf numFmtId="0" fontId="0" fillId="0" borderId="9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18" fillId="0" borderId="9" xfId="2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top" wrapText="1" readingOrder="1"/>
      <protection locked="0"/>
    </xf>
    <xf numFmtId="0" fontId="18" fillId="0" borderId="1" xfId="0" applyFont="1" applyBorder="1" applyAlignment="1" applyProtection="1">
      <alignment horizontal="right" vertical="top" wrapText="1" readingOrder="1"/>
      <protection locked="0"/>
    </xf>
    <xf numFmtId="0" fontId="4" fillId="4" borderId="1" xfId="0" applyFont="1" applyFill="1" applyBorder="1" applyAlignment="1" applyProtection="1">
      <alignment horizontal="right" vertical="top" wrapText="1" readingOrder="1"/>
      <protection locked="0"/>
    </xf>
    <xf numFmtId="0" fontId="4" fillId="4" borderId="1" xfId="0" applyFont="1" applyFill="1" applyBorder="1" applyAlignment="1" applyProtection="1">
      <alignment horizontal="right"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4" fillId="3" borderId="1" xfId="0" applyFont="1" applyFill="1" applyBorder="1" applyAlignment="1" applyProtection="1">
      <alignment vertical="top" wrapText="1" readingOrder="1"/>
      <protection locked="0"/>
    </xf>
    <xf numFmtId="0" fontId="8" fillId="13" borderId="9" xfId="2" applyFont="1" applyFill="1" applyBorder="1" applyAlignment="1">
      <alignment horizontal="left" vertical="center" wrapText="1"/>
    </xf>
    <xf numFmtId="0" fontId="24" fillId="14" borderId="19" xfId="2" applyFont="1" applyFill="1" applyBorder="1" applyAlignment="1" applyProtection="1">
      <alignment horizontal="right" vertical="top" wrapText="1" readingOrder="1"/>
      <protection locked="0"/>
    </xf>
    <xf numFmtId="0" fontId="8" fillId="6" borderId="9" xfId="1" applyFont="1" applyFill="1" applyBorder="1" applyAlignment="1">
      <alignment vertical="top" wrapText="1"/>
    </xf>
    <xf numFmtId="0" fontId="3" fillId="2" borderId="30" xfId="0" applyFont="1" applyFill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18" fillId="15" borderId="1" xfId="0" applyFont="1" applyFill="1" applyBorder="1" applyAlignment="1" applyProtection="1">
      <alignment horizontal="left" vertical="top" wrapText="1" readingOrder="1"/>
      <protection locked="0"/>
    </xf>
    <xf numFmtId="0" fontId="3" fillId="0" borderId="1" xfId="0" applyFont="1" applyBorder="1" applyAlignment="1" applyProtection="1">
      <alignment horizontal="left" vertical="top" wrapText="1" readingOrder="1"/>
      <protection locked="0"/>
    </xf>
    <xf numFmtId="0" fontId="3" fillId="2" borderId="1" xfId="0" applyFont="1" applyFill="1" applyBorder="1" applyAlignment="1" applyProtection="1">
      <alignment vertical="top" wrapText="1" readingOrder="1"/>
      <protection locked="0"/>
    </xf>
    <xf numFmtId="0" fontId="4" fillId="4" borderId="1" xfId="0" applyFont="1" applyFill="1" applyBorder="1" applyAlignment="1" applyProtection="1">
      <alignment horizontal="right" vertical="top" wrapText="1" readingOrder="1"/>
      <protection locked="0"/>
    </xf>
    <xf numFmtId="0" fontId="24" fillId="14" borderId="19" xfId="2" applyFont="1" applyFill="1" applyBorder="1" applyAlignment="1" applyProtection="1">
      <alignment horizontal="right"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 applyFill="1"/>
    <xf numFmtId="0" fontId="18" fillId="0" borderId="1" xfId="0" applyFont="1" applyFill="1" applyBorder="1" applyAlignment="1" applyProtection="1">
      <alignment horizontal="left" vertical="top" wrapText="1" readingOrder="1"/>
      <protection locked="0"/>
    </xf>
    <xf numFmtId="0" fontId="3" fillId="0" borderId="1" xfId="0" applyFont="1" applyFill="1" applyBorder="1" applyAlignment="1" applyProtection="1">
      <alignment vertical="top" wrapText="1" readingOrder="1"/>
      <protection locked="0"/>
    </xf>
    <xf numFmtId="0" fontId="3" fillId="0" borderId="1" xfId="0" applyFont="1" applyFill="1" applyBorder="1" applyAlignment="1" applyProtection="1">
      <alignment horizontal="right" vertical="top" wrapText="1" readingOrder="1"/>
      <protection locked="0"/>
    </xf>
    <xf numFmtId="0" fontId="18" fillId="0" borderId="0" xfId="0" applyFont="1" applyFill="1"/>
    <xf numFmtId="164" fontId="18" fillId="0" borderId="9" xfId="1" applyNumberFormat="1" applyFont="1" applyFill="1" applyBorder="1" applyAlignment="1">
      <alignment horizontal="left" vertical="top" wrapText="1"/>
    </xf>
    <xf numFmtId="0" fontId="8" fillId="0" borderId="9" xfId="1" applyFont="1" applyFill="1" applyBorder="1" applyAlignment="1">
      <alignment vertical="top" wrapText="1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9" fillId="0" borderId="12" xfId="0" applyFont="1" applyBorder="1"/>
    <xf numFmtId="0" fontId="0" fillId="0" borderId="17" xfId="0" applyBorder="1"/>
    <xf numFmtId="0" fontId="9" fillId="0" borderId="18" xfId="0" applyFont="1" applyBorder="1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8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8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8" fillId="0" borderId="0" xfId="0" applyFont="1" applyFill="1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25" fillId="0" borderId="1" xfId="0" applyFont="1" applyFill="1" applyBorder="1" applyAlignment="1" applyProtection="1">
      <alignment horizontal="left" vertical="top" wrapText="1" readingOrder="1"/>
      <protection locked="0"/>
    </xf>
    <xf numFmtId="0" fontId="3" fillId="0" borderId="1" xfId="0" applyFont="1" applyFill="1" applyBorder="1" applyAlignment="1" applyProtection="1">
      <alignment horizontal="left"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4" fillId="4" borderId="1" xfId="0" applyFont="1" applyFill="1" applyBorder="1" applyAlignment="1" applyProtection="1">
      <alignment horizontal="right"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8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18" fillId="0" borderId="1" xfId="0" applyFont="1" applyBorder="1" applyAlignment="1" applyProtection="1">
      <alignment horizontal="right" vertical="center" wrapText="1" readingOrder="1"/>
      <protection locked="0"/>
    </xf>
    <xf numFmtId="0" fontId="3" fillId="0" borderId="1" xfId="0" applyFont="1" applyBorder="1" applyAlignment="1" applyProtection="1">
      <alignment vertical="center" wrapText="1" readingOrder="1"/>
      <protection locked="0"/>
    </xf>
    <xf numFmtId="0" fontId="3" fillId="0" borderId="26" xfId="0" applyFont="1" applyBorder="1" applyAlignment="1" applyProtection="1">
      <alignment vertical="center" wrapText="1" readingOrder="1"/>
      <protection locked="0"/>
    </xf>
    <xf numFmtId="0" fontId="3" fillId="0" borderId="1" xfId="0" applyFont="1" applyBorder="1" applyAlignment="1" applyProtection="1">
      <alignment horizontal="right" vertical="center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8" fillId="0" borderId="16" xfId="2" applyFont="1" applyFill="1" applyBorder="1" applyAlignment="1">
      <alignment horizontal="left" vertical="center" wrapText="1"/>
    </xf>
    <xf numFmtId="0" fontId="8" fillId="0" borderId="16" xfId="2" applyFont="1" applyFill="1" applyBorder="1" applyAlignment="1">
      <alignment horizontal="right" vertical="center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8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8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18" fillId="0" borderId="1" xfId="0" applyFont="1" applyBorder="1" applyAlignment="1" applyProtection="1">
      <alignment horizontal="right" vertical="top" readingOrder="1"/>
      <protection locked="0"/>
    </xf>
    <xf numFmtId="0" fontId="3" fillId="0" borderId="1" xfId="0" applyFont="1" applyBorder="1" applyAlignment="1" applyProtection="1">
      <alignment vertical="top" readingOrder="1"/>
      <protection locked="0"/>
    </xf>
    <xf numFmtId="0" fontId="3" fillId="0" borderId="1" xfId="0" applyFont="1" applyBorder="1" applyAlignment="1" applyProtection="1">
      <alignment horizontal="right" vertical="top" readingOrder="1"/>
      <protection locked="0"/>
    </xf>
    <xf numFmtId="0" fontId="0" fillId="0" borderId="0" xfId="0" applyAlignment="1"/>
    <xf numFmtId="0" fontId="4" fillId="0" borderId="1" xfId="0" applyFont="1" applyFill="1" applyBorder="1" applyAlignment="1" applyProtection="1">
      <alignment horizontal="left" vertical="top" wrapText="1" readingOrder="1"/>
      <protection locked="0"/>
    </xf>
    <xf numFmtId="0" fontId="4" fillId="0" borderId="1" xfId="0" applyFont="1" applyFill="1" applyBorder="1" applyAlignment="1" applyProtection="1">
      <alignment vertical="top" wrapText="1" readingOrder="1"/>
      <protection locked="0"/>
    </xf>
    <xf numFmtId="0" fontId="3" fillId="0" borderId="26" xfId="0" applyFont="1" applyFill="1" applyBorder="1" applyAlignment="1" applyProtection="1">
      <alignment vertical="top" wrapText="1" readingOrder="1"/>
      <protection locked="0"/>
    </xf>
    <xf numFmtId="0" fontId="3" fillId="0" borderId="6" xfId="0" applyFont="1" applyFill="1" applyBorder="1" applyAlignment="1" applyProtection="1">
      <alignment vertical="top" wrapText="1" readingOrder="1"/>
      <protection locked="0"/>
    </xf>
    <xf numFmtId="0" fontId="4" fillId="0" borderId="1" xfId="0" applyFont="1" applyFill="1" applyBorder="1" applyAlignment="1" applyProtection="1">
      <alignment horizontal="right"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8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Fill="1" applyBorder="1" applyAlignment="1" applyProtection="1">
      <alignment vertical="center" wrapText="1" readingOrder="1"/>
      <protection locked="0"/>
    </xf>
    <xf numFmtId="0" fontId="3" fillId="0" borderId="1" xfId="0" applyFont="1" applyFill="1" applyBorder="1" applyAlignment="1" applyProtection="1">
      <alignment horizontal="right" vertical="center" wrapText="1" readingOrder="1"/>
      <protection locked="0"/>
    </xf>
    <xf numFmtId="0" fontId="0" fillId="0" borderId="0" xfId="0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8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4" fillId="3" borderId="1" xfId="0" applyFont="1" applyFill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164" fontId="0" fillId="0" borderId="0" xfId="0" applyNumberFormat="1"/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26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2" borderId="1" xfId="0" applyFont="1" applyFill="1" applyBorder="1" applyAlignment="1" applyProtection="1">
      <alignment vertical="top" wrapText="1" readingOrder="1"/>
      <protection locked="0"/>
    </xf>
    <xf numFmtId="0" fontId="4" fillId="3" borderId="1" xfId="0" applyFont="1" applyFill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4" fillId="4" borderId="1" xfId="0" applyFont="1" applyFill="1" applyBorder="1" applyAlignment="1" applyProtection="1">
      <alignment horizontal="right"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4" fillId="4" borderId="1" xfId="0" applyFont="1" applyFill="1" applyBorder="1" applyAlignment="1" applyProtection="1">
      <alignment horizontal="right" vertical="top" wrapText="1" readingOrder="1"/>
      <protection locked="0"/>
    </xf>
    <xf numFmtId="0" fontId="0" fillId="0" borderId="0" xfId="0"/>
    <xf numFmtId="0" fontId="4" fillId="3" borderId="1" xfId="0" applyFont="1" applyFill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horizontal="center"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 applyAlignment="1">
      <alignment vertical="center" wrapText="1"/>
    </xf>
    <xf numFmtId="0" fontId="0" fillId="0" borderId="9" xfId="0" applyBorder="1" applyAlignment="1">
      <alignment horizontal="right" vertical="center" wrapText="1"/>
    </xf>
    <xf numFmtId="0" fontId="18" fillId="0" borderId="9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26" xfId="0" applyFont="1" applyBorder="1" applyAlignment="1" applyProtection="1">
      <alignment horizontal="right" vertical="top" wrapText="1" readingOrder="1"/>
      <protection locked="0"/>
    </xf>
    <xf numFmtId="0" fontId="3" fillId="0" borderId="3" xfId="0" applyFont="1" applyBorder="1" applyAlignment="1" applyProtection="1">
      <alignment horizontal="right" vertical="top" wrapText="1" readingOrder="1"/>
      <protection locked="0"/>
    </xf>
    <xf numFmtId="0" fontId="0" fillId="0" borderId="9" xfId="0" applyBorder="1" applyAlignment="1">
      <alignment vertical="top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26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8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8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26" xfId="0" applyFont="1" applyBorder="1" applyAlignment="1" applyProtection="1">
      <alignment vertical="top" wrapText="1" readingOrder="1"/>
      <protection locked="0"/>
    </xf>
    <xf numFmtId="0" fontId="4" fillId="0" borderId="31" xfId="0" applyFont="1" applyFill="1" applyBorder="1" applyAlignment="1" applyProtection="1">
      <alignment horizontal="right" vertical="top" wrapText="1" readingOrder="1"/>
      <protection locked="0"/>
    </xf>
    <xf numFmtId="0" fontId="4" fillId="0" borderId="0" xfId="0" applyFont="1" applyFill="1" applyBorder="1" applyAlignment="1" applyProtection="1">
      <alignment horizontal="right"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8" fillId="0" borderId="9" xfId="0" applyFont="1" applyBorder="1" applyAlignment="1">
      <alignment vertical="center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20" fillId="0" borderId="19" xfId="2" applyFont="1" applyFill="1" applyBorder="1" applyAlignment="1" applyProtection="1">
      <alignment vertical="top" wrapText="1" readingOrder="1"/>
      <protection locked="0"/>
    </xf>
    <xf numFmtId="0" fontId="8" fillId="0" borderId="20" xfId="2" applyFont="1" applyFill="1" applyBorder="1" applyAlignment="1" applyProtection="1">
      <alignment vertical="top" wrapText="1"/>
      <protection locked="0"/>
    </xf>
    <xf numFmtId="0" fontId="8" fillId="0" borderId="21" xfId="2" applyFont="1" applyFill="1" applyBorder="1" applyAlignment="1" applyProtection="1">
      <alignment vertical="top" wrapText="1"/>
      <protection locked="0"/>
    </xf>
    <xf numFmtId="0" fontId="24" fillId="12" borderId="19" xfId="2" applyFont="1" applyFill="1" applyBorder="1" applyAlignment="1" applyProtection="1">
      <alignment vertical="top" wrapText="1" readingOrder="1"/>
      <protection locked="0"/>
    </xf>
    <xf numFmtId="0" fontId="4" fillId="0" borderId="0" xfId="0" applyFont="1" applyAlignment="1" applyProtection="1">
      <alignment horizontal="right"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24" fillId="14" borderId="19" xfId="2" applyFont="1" applyFill="1" applyBorder="1" applyAlignment="1" applyProtection="1">
      <alignment horizontal="right" vertical="top" wrapText="1" readingOrder="1"/>
      <protection locked="0"/>
    </xf>
    <xf numFmtId="0" fontId="9" fillId="0" borderId="0" xfId="2" applyFont="1" applyFill="1" applyBorder="1" applyAlignment="1">
      <alignment vertical="top" wrapText="1"/>
    </xf>
    <xf numFmtId="0" fontId="8" fillId="13" borderId="9" xfId="2" applyFont="1" applyFill="1" applyBorder="1" applyAlignment="1">
      <alignment horizontal="left" vertical="center" wrapText="1"/>
    </xf>
    <xf numFmtId="0" fontId="8" fillId="0" borderId="12" xfId="2" applyFont="1" applyFill="1" applyBorder="1" applyAlignment="1">
      <alignment horizontal="left"/>
    </xf>
    <xf numFmtId="0" fontId="8" fillId="0" borderId="17" xfId="2" applyFont="1" applyFill="1" applyBorder="1" applyAlignment="1">
      <alignment horizontal="left"/>
    </xf>
    <xf numFmtId="0" fontId="8" fillId="0" borderId="18" xfId="2" applyFont="1" applyFill="1" applyBorder="1" applyAlignment="1">
      <alignment horizontal="left"/>
    </xf>
    <xf numFmtId="0" fontId="14" fillId="0" borderId="0" xfId="2" applyFont="1" applyFill="1" applyBorder="1" applyAlignment="1">
      <alignment horizontal="left" vertical="top" wrapText="1"/>
    </xf>
    <xf numFmtId="0" fontId="4" fillId="4" borderId="1" xfId="0" applyFont="1" applyFill="1" applyBorder="1" applyAlignment="1" applyProtection="1">
      <alignment horizontal="right" vertical="top" wrapText="1" readingOrder="1"/>
      <protection locked="0"/>
    </xf>
    <xf numFmtId="0" fontId="0" fillId="0" borderId="0" xfId="0"/>
    <xf numFmtId="0" fontId="20" fillId="0" borderId="9" xfId="2" applyFont="1" applyFill="1" applyBorder="1" applyAlignment="1" applyProtection="1">
      <alignment vertical="top" wrapText="1" readingOrder="1"/>
      <protection locked="0"/>
    </xf>
    <xf numFmtId="0" fontId="8" fillId="0" borderId="9" xfId="2" applyFont="1" applyFill="1" applyBorder="1" applyAlignment="1" applyProtection="1">
      <alignment vertical="top" wrapText="1"/>
      <protection locked="0"/>
    </xf>
    <xf numFmtId="0" fontId="20" fillId="0" borderId="22" xfId="2" applyFont="1" applyFill="1" applyBorder="1" applyAlignment="1" applyProtection="1">
      <alignment vertical="top" wrapText="1" readingOrder="1"/>
      <protection locked="0"/>
    </xf>
    <xf numFmtId="0" fontId="8" fillId="0" borderId="23" xfId="2" applyFont="1" applyFill="1" applyBorder="1" applyAlignment="1" applyProtection="1">
      <alignment vertical="top" wrapText="1"/>
      <protection locked="0"/>
    </xf>
    <xf numFmtId="0" fontId="8" fillId="0" borderId="24" xfId="2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vertical="top" wrapText="1" readingOrder="1"/>
      <protection locked="0"/>
    </xf>
    <xf numFmtId="0" fontId="8" fillId="0" borderId="1" xfId="0" applyFont="1" applyBorder="1" applyAlignment="1" applyProtection="1">
      <alignment vertical="top" wrapText="1" readingOrder="1"/>
      <protection locked="0"/>
    </xf>
    <xf numFmtId="0" fontId="8" fillId="0" borderId="5" xfId="0" applyFont="1" applyBorder="1" applyAlignment="1" applyProtection="1">
      <alignment vertical="top" wrapText="1"/>
      <protection locked="0"/>
    </xf>
    <xf numFmtId="0" fontId="8" fillId="0" borderId="6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 readingOrder="1"/>
      <protection locked="0"/>
    </xf>
    <xf numFmtId="0" fontId="4" fillId="0" borderId="0" xfId="0" applyFont="1" applyAlignment="1" applyProtection="1">
      <alignment vertical="top" wrapText="1" readingOrder="1"/>
      <protection locked="0"/>
    </xf>
    <xf numFmtId="0" fontId="3" fillId="2" borderId="1" xfId="0" applyFont="1" applyFill="1" applyBorder="1" applyAlignment="1" applyProtection="1">
      <alignment vertical="top" wrapText="1" readingOrder="1"/>
      <protection locked="0"/>
    </xf>
    <xf numFmtId="0" fontId="9" fillId="3" borderId="1" xfId="0" applyFont="1" applyFill="1" applyBorder="1" applyAlignment="1" applyProtection="1">
      <alignment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3" fillId="3" borderId="26" xfId="0" applyFont="1" applyFill="1" applyBorder="1" applyAlignment="1" applyProtection="1">
      <alignment vertical="top" wrapText="1" readingOrder="1"/>
      <protection locked="0"/>
    </xf>
    <xf numFmtId="0" fontId="3" fillId="3" borderId="6" xfId="0" applyFont="1" applyFill="1" applyBorder="1" applyAlignment="1" applyProtection="1">
      <alignment vertical="top" wrapText="1" readingOrder="1"/>
      <protection locked="0"/>
    </xf>
    <xf numFmtId="0" fontId="3" fillId="0" borderId="26" xfId="0" applyFont="1" applyBorder="1" applyAlignment="1" applyProtection="1">
      <alignment vertical="top" wrapText="1" readingOrder="1"/>
      <protection locked="0"/>
    </xf>
    <xf numFmtId="0" fontId="3" fillId="0" borderId="6" xfId="0" applyFont="1" applyBorder="1" applyAlignment="1" applyProtection="1">
      <alignment vertical="top" wrapText="1" readingOrder="1"/>
      <protection locked="0"/>
    </xf>
    <xf numFmtId="0" fontId="3" fillId="4" borderId="26" xfId="0" applyFont="1" applyFill="1" applyBorder="1" applyAlignment="1" applyProtection="1">
      <alignment vertical="top" wrapText="1" readingOrder="1"/>
      <protection locked="0"/>
    </xf>
    <xf numFmtId="0" fontId="3" fillId="4" borderId="6" xfId="0" applyFont="1" applyFill="1" applyBorder="1" applyAlignment="1" applyProtection="1">
      <alignment vertical="top" wrapText="1" readingOrder="1"/>
      <protection locked="0"/>
    </xf>
    <xf numFmtId="0" fontId="6" fillId="2" borderId="28" xfId="0" applyFont="1" applyFill="1" applyBorder="1" applyAlignment="1" applyProtection="1">
      <alignment vertical="top" wrapText="1" readingOrder="1"/>
      <protection locked="0"/>
    </xf>
    <xf numFmtId="0" fontId="6" fillId="2" borderId="8" xfId="0" applyFont="1" applyFill="1" applyBorder="1" applyAlignment="1" applyProtection="1">
      <alignment vertical="top" wrapText="1" readingOrder="1"/>
      <protection locked="0"/>
    </xf>
    <xf numFmtId="0" fontId="3" fillId="0" borderId="27" xfId="0" applyFont="1" applyBorder="1" applyAlignment="1" applyProtection="1">
      <alignment vertical="top" wrapText="1" readingOrder="1"/>
      <protection locked="0"/>
    </xf>
    <xf numFmtId="0" fontId="3" fillId="0" borderId="26" xfId="0" applyFont="1" applyBorder="1" applyAlignment="1" applyProtection="1">
      <alignment horizontal="left" vertical="top" wrapText="1" readingOrder="1"/>
      <protection locked="0"/>
    </xf>
    <xf numFmtId="0" fontId="3" fillId="0" borderId="6" xfId="0" applyFont="1" applyBorder="1" applyAlignment="1" applyProtection="1">
      <alignment horizontal="left" vertical="top" wrapText="1" readingOrder="1"/>
      <protection locked="0"/>
    </xf>
    <xf numFmtId="0" fontId="26" fillId="0" borderId="26" xfId="0" applyFont="1" applyBorder="1" applyAlignment="1" applyProtection="1">
      <alignment vertical="top" wrapText="1" readingOrder="1"/>
      <protection locked="0"/>
    </xf>
    <xf numFmtId="0" fontId="26" fillId="0" borderId="6" xfId="0" applyFont="1" applyBorder="1" applyAlignment="1" applyProtection="1">
      <alignment vertical="top" wrapText="1" readingOrder="1"/>
      <protection locked="0"/>
    </xf>
    <xf numFmtId="0" fontId="3" fillId="0" borderId="6" xfId="0" applyFont="1" applyBorder="1" applyAlignment="1" applyProtection="1">
      <alignment vertical="top" readingOrder="1"/>
      <protection locked="0"/>
    </xf>
    <xf numFmtId="0" fontId="4" fillId="0" borderId="25" xfId="0" applyFont="1" applyBorder="1" applyAlignment="1" applyProtection="1">
      <alignment vertical="top" wrapText="1" readingOrder="1"/>
      <protection locked="0"/>
    </xf>
    <xf numFmtId="0" fontId="3" fillId="2" borderId="29" xfId="0" applyFont="1" applyFill="1" applyBorder="1" applyAlignment="1" applyProtection="1">
      <alignment vertical="top" wrapText="1" readingOrder="1"/>
      <protection locked="0"/>
    </xf>
    <xf numFmtId="0" fontId="3" fillId="2" borderId="7" xfId="0" applyFont="1" applyFill="1" applyBorder="1" applyAlignment="1" applyProtection="1">
      <alignment vertical="top" wrapText="1" readingOrder="1"/>
      <protection locked="0"/>
    </xf>
    <xf numFmtId="0" fontId="3" fillId="0" borderId="26" xfId="0" applyFont="1" applyFill="1" applyBorder="1" applyAlignment="1" applyProtection="1">
      <alignment horizontal="left" vertical="top" wrapText="1" readingOrder="1"/>
      <protection locked="0"/>
    </xf>
    <xf numFmtId="0" fontId="3" fillId="0" borderId="6" xfId="0" applyFont="1" applyFill="1" applyBorder="1" applyAlignment="1" applyProtection="1">
      <alignment horizontal="left"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3" fillId="0" borderId="25" xfId="0" applyFont="1" applyBorder="1" applyAlignment="1" applyProtection="1">
      <alignment horizontal="right" vertical="top" wrapText="1" readingOrder="1"/>
      <protection locked="0"/>
    </xf>
    <xf numFmtId="0" fontId="3" fillId="2" borderId="1" xfId="0" applyFont="1" applyFill="1" applyBorder="1" applyAlignment="1" applyProtection="1">
      <alignment horizontal="center" vertical="top" wrapText="1" readingOrder="1"/>
      <protection locked="0"/>
    </xf>
    <xf numFmtId="0" fontId="3" fillId="0" borderId="0" xfId="0" applyFont="1" applyAlignment="1" applyProtection="1">
      <alignment horizontal="right" vertical="top" wrapText="1" readingOrder="1"/>
      <protection locked="0"/>
    </xf>
    <xf numFmtId="0" fontId="3" fillId="2" borderId="26" xfId="0" applyFont="1" applyFill="1" applyBorder="1" applyAlignment="1" applyProtection="1">
      <alignment horizontal="center" vertical="top" wrapText="1" readingOrder="1"/>
      <protection locked="0"/>
    </xf>
    <xf numFmtId="0" fontId="3" fillId="2" borderId="5" xfId="0" applyFont="1" applyFill="1" applyBorder="1" applyAlignment="1" applyProtection="1">
      <alignment horizontal="center" vertical="top" wrapText="1" readingOrder="1"/>
      <protection locked="0"/>
    </xf>
    <xf numFmtId="0" fontId="3" fillId="2" borderId="6" xfId="0" applyFont="1" applyFill="1" applyBorder="1" applyAlignment="1" applyProtection="1">
      <alignment horizontal="center" vertical="top" wrapText="1" readingOrder="1"/>
      <protection locked="0"/>
    </xf>
    <xf numFmtId="0" fontId="26" fillId="0" borderId="26" xfId="0" applyFont="1" applyBorder="1" applyAlignment="1" applyProtection="1">
      <alignment horizontal="left" vertical="top" wrapText="1" readingOrder="1"/>
      <protection locked="0"/>
    </xf>
    <xf numFmtId="0" fontId="26" fillId="0" borderId="6" xfId="0" applyFont="1" applyBorder="1" applyAlignment="1" applyProtection="1">
      <alignment horizontal="left" vertical="top" wrapText="1" readingOrder="1"/>
      <protection locked="0"/>
    </xf>
    <xf numFmtId="0" fontId="26" fillId="15" borderId="26" xfId="0" applyFont="1" applyFill="1" applyBorder="1" applyAlignment="1" applyProtection="1">
      <alignment horizontal="left" vertical="top" wrapText="1" readingOrder="1"/>
      <protection locked="0"/>
    </xf>
    <xf numFmtId="0" fontId="26" fillId="15" borderId="6" xfId="0" applyFont="1" applyFill="1" applyBorder="1" applyAlignment="1" applyProtection="1">
      <alignment horizontal="left" vertical="top" wrapText="1" readingOrder="1"/>
      <protection locked="0"/>
    </xf>
    <xf numFmtId="0" fontId="3" fillId="0" borderId="26" xfId="0" applyFont="1" applyFill="1" applyBorder="1" applyAlignment="1" applyProtection="1">
      <alignment horizontal="left" vertical="center" wrapText="1" readingOrder="1"/>
      <protection locked="0"/>
    </xf>
    <xf numFmtId="0" fontId="3" fillId="0" borderId="6" xfId="0" applyFont="1" applyFill="1" applyBorder="1" applyAlignment="1" applyProtection="1">
      <alignment horizontal="left" vertical="center" wrapText="1" readingOrder="1"/>
      <protection locked="0"/>
    </xf>
    <xf numFmtId="0" fontId="3" fillId="2" borderId="2" xfId="0" applyFont="1" applyFill="1" applyBorder="1" applyAlignment="1" applyProtection="1">
      <alignment horizontal="center" vertical="center" wrapText="1" readingOrder="1"/>
      <protection locked="0"/>
    </xf>
    <xf numFmtId="0" fontId="3" fillId="2" borderId="3" xfId="0" applyFont="1" applyFill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vertical="top" wrapText="1" readingOrder="1"/>
      <protection locked="0"/>
    </xf>
    <xf numFmtId="0" fontId="0" fillId="0" borderId="26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3" fillId="0" borderId="6" xfId="0" applyFont="1" applyBorder="1" applyAlignment="1" applyProtection="1">
      <alignment horizontal="left" vertical="top" readingOrder="1"/>
      <protection locked="0"/>
    </xf>
    <xf numFmtId="0" fontId="8" fillId="0" borderId="26" xfId="0" applyFont="1" applyBorder="1" applyAlignment="1" applyProtection="1">
      <alignment vertical="top" wrapText="1" readingOrder="1"/>
      <protection locked="0"/>
    </xf>
    <xf numFmtId="0" fontId="8" fillId="0" borderId="6" xfId="0" applyFont="1" applyBorder="1" applyAlignment="1" applyProtection="1">
      <alignment vertical="top" wrapText="1" readingOrder="1"/>
      <protection locked="0"/>
    </xf>
    <xf numFmtId="0" fontId="0" fillId="0" borderId="26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8" fillId="5" borderId="10" xfId="1" applyFont="1" applyFill="1" applyBorder="1" applyAlignment="1">
      <alignment horizontal="center" vertical="center" wrapText="1"/>
    </xf>
    <xf numFmtId="0" fontId="8" fillId="5" borderId="11" xfId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 wrapText="1"/>
    </xf>
    <xf numFmtId="0" fontId="8" fillId="5" borderId="9" xfId="1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right" vertical="center" wrapText="1"/>
    </xf>
    <xf numFmtId="0" fontId="8" fillId="5" borderId="13" xfId="1" applyFont="1" applyFill="1" applyBorder="1" applyAlignment="1">
      <alignment horizontal="center" vertical="center" wrapText="1"/>
    </xf>
    <xf numFmtId="0" fontId="8" fillId="5" borderId="14" xfId="1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left" vertical="center"/>
    </xf>
    <xf numFmtId="0" fontId="8" fillId="5" borderId="16" xfId="1" applyFont="1" applyFill="1" applyBorder="1" applyAlignment="1">
      <alignment horizontal="center" vertical="center" wrapText="1"/>
    </xf>
    <xf numFmtId="0" fontId="8" fillId="6" borderId="9" xfId="1" applyFont="1" applyFill="1" applyBorder="1" applyAlignment="1">
      <alignment vertical="top" wrapText="1"/>
    </xf>
    <xf numFmtId="0" fontId="11" fillId="5" borderId="9" xfId="1" applyFont="1" applyFill="1" applyBorder="1" applyAlignment="1">
      <alignment horizontal="center" vertical="center" wrapText="1"/>
    </xf>
    <xf numFmtId="0" fontId="9" fillId="0" borderId="15" xfId="2" applyFont="1" applyBorder="1" applyAlignment="1">
      <alignment horizontal="left" vertical="center"/>
    </xf>
    <xf numFmtId="0" fontId="8" fillId="5" borderId="12" xfId="1" applyFont="1" applyFill="1" applyBorder="1" applyAlignment="1">
      <alignment horizontal="center" vertical="center" wrapText="1"/>
    </xf>
    <xf numFmtId="0" fontId="8" fillId="5" borderId="17" xfId="1" applyFont="1" applyFill="1" applyBorder="1" applyAlignment="1">
      <alignment horizontal="center" vertical="center" wrapText="1"/>
    </xf>
    <xf numFmtId="0" fontId="8" fillId="5" borderId="18" xfId="1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left"/>
    </xf>
    <xf numFmtId="0" fontId="16" fillId="0" borderId="15" xfId="3" applyFont="1" applyBorder="1" applyAlignment="1">
      <alignment horizontal="left" vertical="center" wrapText="1"/>
    </xf>
    <xf numFmtId="0" fontId="20" fillId="9" borderId="10" xfId="3" applyFont="1" applyFill="1" applyBorder="1" applyAlignment="1" applyProtection="1">
      <alignment horizontal="center" vertical="center" wrapText="1"/>
      <protection locked="0"/>
    </xf>
    <xf numFmtId="0" fontId="20" fillId="9" borderId="11" xfId="3" applyFont="1" applyFill="1" applyBorder="1" applyAlignment="1" applyProtection="1">
      <alignment horizontal="center" vertical="center" wrapText="1"/>
      <protection locked="0"/>
    </xf>
    <xf numFmtId="0" fontId="20" fillId="9" borderId="13" xfId="3" applyFont="1" applyFill="1" applyBorder="1" applyAlignment="1" applyProtection="1">
      <alignment horizontal="center" vertical="center" wrapText="1"/>
      <protection locked="0"/>
    </xf>
    <xf numFmtId="0" fontId="20" fillId="9" borderId="14" xfId="3" applyFont="1" applyFill="1" applyBorder="1" applyAlignment="1" applyProtection="1">
      <alignment horizontal="center" vertical="center" wrapText="1"/>
      <protection locked="0"/>
    </xf>
    <xf numFmtId="0" fontId="20" fillId="9" borderId="9" xfId="3" applyFont="1" applyFill="1" applyBorder="1" applyAlignment="1" applyProtection="1">
      <alignment horizontal="center" vertical="center" wrapText="1"/>
      <protection locked="0"/>
    </xf>
    <xf numFmtId="0" fontId="8" fillId="0" borderId="9" xfId="3" applyFont="1" applyFill="1" applyBorder="1" applyAlignment="1" applyProtection="1">
      <alignment vertical="center" wrapText="1"/>
      <protection locked="0"/>
    </xf>
    <xf numFmtId="0" fontId="8" fillId="0" borderId="12" xfId="3" applyFont="1" applyFill="1" applyBorder="1" applyAlignment="1" applyProtection="1">
      <alignment vertical="center" wrapText="1"/>
      <protection locked="0"/>
    </xf>
    <xf numFmtId="0" fontId="8" fillId="10" borderId="9" xfId="3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00BFFF"/>
      <rgbColor rgb="00D3D3D3"/>
      <rgbColor rgb="00C0C0C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turizma-my.sharepoint.com/personal/sandra_dolic_mints_hr/Documents/Desktop/OBJAVA/KATEGORIZIRANI%20OBJEKTI%20U%20R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ISTIKA"/>
      <sheetName val="POPIS"/>
      <sheetName val="HERITAGE"/>
      <sheetName val="DIFUZNI"/>
      <sheetName val="INTEGRALNI"/>
      <sheetName val="LJEČILIŠNE"/>
      <sheetName val="HOTELI POSEBNOG STANDARDA"/>
      <sheetName val="OZNAKE POSEBNOG STANDARDA"/>
      <sheetName val="KVALITETA"/>
      <sheetName val="MARINE PO STARIM PRAVILNICIM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6">
          <cell r="B36" t="str">
            <v>City Hotel Dubrovnik</v>
          </cell>
          <cell r="C36" t="str">
            <v>Hrvatskog Crvenog križa 4, Dubrovnik</v>
          </cell>
          <cell r="D36" t="str">
            <v>PROJEKT GRUŽ d.o.o., Hrvatskog Crvenog križa 4, Dubrovnik</v>
          </cell>
          <cell r="E36">
            <v>70</v>
          </cell>
          <cell r="F36">
            <v>1</v>
          </cell>
          <cell r="G36">
            <v>1</v>
          </cell>
          <cell r="N36">
            <v>138</v>
          </cell>
          <cell r="O36" t="str">
            <v>Dubrovačko-neretvanska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3"/>
  <sheetViews>
    <sheetView showGridLines="0" tabSelected="1" zoomScaleNormal="100" workbookViewId="0">
      <selection sqref="A1:C1"/>
    </sheetView>
  </sheetViews>
  <sheetFormatPr defaultRowHeight="12.75" x14ac:dyDescent="0.2"/>
  <cols>
    <col min="1" max="2" width="0.42578125" customWidth="1"/>
    <col min="3" max="3" width="22" customWidth="1"/>
    <col min="4" max="4" width="2.5703125" customWidth="1"/>
    <col min="5" max="5" width="8" customWidth="1"/>
    <col min="6" max="6" width="13.28515625" customWidth="1"/>
    <col min="7" max="7" width="13.140625" customWidth="1"/>
    <col min="8" max="10" width="12.85546875" customWidth="1"/>
    <col min="11" max="11" width="34.5703125" customWidth="1"/>
    <col min="12" max="12" width="18.7109375" customWidth="1"/>
  </cols>
  <sheetData>
    <row r="1" spans="1:11" ht="22.7" customHeight="1" x14ac:dyDescent="0.2">
      <c r="A1" s="412" t="s">
        <v>0</v>
      </c>
      <c r="B1" s="398"/>
      <c r="C1" s="398"/>
    </row>
    <row r="2" spans="1:11" ht="12.75" customHeight="1" x14ac:dyDescent="0.2"/>
    <row r="3" spans="1:11" ht="17.25" customHeight="1" x14ac:dyDescent="0.2">
      <c r="A3" s="408" t="s">
        <v>1</v>
      </c>
      <c r="B3" s="398"/>
      <c r="C3" s="398"/>
      <c r="D3" s="398"/>
      <c r="E3" s="398"/>
      <c r="F3" s="2"/>
      <c r="G3" s="2"/>
      <c r="H3" s="2"/>
      <c r="I3" s="2"/>
      <c r="J3" s="2"/>
      <c r="K3" s="2"/>
    </row>
    <row r="4" spans="1:11" x14ac:dyDescent="0.2">
      <c r="A4" s="409"/>
      <c r="B4" s="398"/>
      <c r="C4" s="398"/>
      <c r="D4" s="398"/>
      <c r="E4" s="398"/>
      <c r="F4" s="2"/>
      <c r="G4" s="2"/>
      <c r="H4" s="2"/>
      <c r="I4" s="2"/>
      <c r="J4" s="2"/>
      <c r="K4" s="2"/>
    </row>
    <row r="5" spans="1:11" ht="38.25" x14ac:dyDescent="0.2">
      <c r="A5" s="410" t="s">
        <v>29</v>
      </c>
      <c r="B5" s="388"/>
      <c r="C5" s="388"/>
      <c r="D5" s="388"/>
      <c r="E5" s="389"/>
      <c r="F5" s="4" t="s">
        <v>30</v>
      </c>
      <c r="G5" s="4" t="s">
        <v>31</v>
      </c>
      <c r="H5" s="4" t="s">
        <v>32</v>
      </c>
    </row>
    <row r="6" spans="1:11" x14ac:dyDescent="0.2">
      <c r="A6" s="404" t="s">
        <v>33</v>
      </c>
      <c r="B6" s="388"/>
      <c r="C6" s="388"/>
      <c r="D6" s="388"/>
      <c r="E6" s="389"/>
      <c r="F6" s="6">
        <f>SUM(F7:F27)</f>
        <v>30</v>
      </c>
      <c r="G6" s="6">
        <f t="shared" ref="G6:H6" si="0">SUM(G7:G27)</f>
        <v>3015</v>
      </c>
      <c r="H6" s="6">
        <f t="shared" si="0"/>
        <v>6060</v>
      </c>
    </row>
    <row r="7" spans="1:11" x14ac:dyDescent="0.2">
      <c r="A7" s="398" t="s">
        <v>8</v>
      </c>
      <c r="B7" s="398"/>
      <c r="C7" s="398"/>
      <c r="D7" s="398"/>
      <c r="E7" s="398"/>
      <c r="F7" s="8">
        <f>POPIS!A8</f>
        <v>4</v>
      </c>
      <c r="G7" s="8">
        <f>POPIS!K8</f>
        <v>911</v>
      </c>
      <c r="H7" s="8">
        <f>POPIS!L8</f>
        <v>1855</v>
      </c>
      <c r="J7" s="147"/>
    </row>
    <row r="8" spans="1:11" x14ac:dyDescent="0.2">
      <c r="A8" s="405" t="s">
        <v>9</v>
      </c>
      <c r="B8" s="406"/>
      <c r="C8" s="406"/>
      <c r="D8" s="406"/>
      <c r="E8" s="407"/>
      <c r="F8" s="8">
        <f>POPIS!A288</f>
        <v>3</v>
      </c>
      <c r="G8" s="8">
        <f>POPIS!K288</f>
        <v>161</v>
      </c>
      <c r="H8" s="8">
        <f>POPIS!L288</f>
        <v>306</v>
      </c>
      <c r="J8" s="147"/>
    </row>
    <row r="9" spans="1:11" x14ac:dyDescent="0.2">
      <c r="A9" s="405" t="s">
        <v>10</v>
      </c>
      <c r="B9" s="406"/>
      <c r="C9" s="406"/>
      <c r="D9" s="406"/>
      <c r="E9" s="407"/>
      <c r="F9" s="8">
        <f>POPIS!A526</f>
        <v>3</v>
      </c>
      <c r="G9" s="8">
        <f>POPIS!K526</f>
        <v>135</v>
      </c>
      <c r="H9" s="8">
        <f>POPIS!L526</f>
        <v>288</v>
      </c>
      <c r="J9" s="147"/>
    </row>
    <row r="10" spans="1:11" x14ac:dyDescent="0.2">
      <c r="A10" s="405" t="s">
        <v>11</v>
      </c>
      <c r="B10" s="406"/>
      <c r="C10" s="406"/>
      <c r="D10" s="406"/>
      <c r="E10" s="407"/>
      <c r="F10" s="8">
        <f>POPIS!A637</f>
        <v>1</v>
      </c>
      <c r="G10" s="8">
        <f>POPIS!K637</f>
        <v>17</v>
      </c>
      <c r="H10" s="8">
        <f>POPIS!L637</f>
        <v>37</v>
      </c>
      <c r="J10" s="147"/>
    </row>
    <row r="11" spans="1:11" x14ac:dyDescent="0.2">
      <c r="A11" s="405" t="s">
        <v>12</v>
      </c>
      <c r="B11" s="406"/>
      <c r="C11" s="406"/>
      <c r="D11" s="406"/>
      <c r="E11" s="407"/>
      <c r="F11" s="8">
        <f>POPIS!A819</f>
        <v>0</v>
      </c>
      <c r="G11" s="8">
        <f>POPIS!K819</f>
        <v>0</v>
      </c>
      <c r="H11" s="8">
        <f>POPIS!L819</f>
        <v>0</v>
      </c>
      <c r="J11" s="148"/>
    </row>
    <row r="12" spans="1:11" x14ac:dyDescent="0.2">
      <c r="A12" s="405" t="s">
        <v>13</v>
      </c>
      <c r="B12" s="406"/>
      <c r="C12" s="406"/>
      <c r="D12" s="406"/>
      <c r="E12" s="407"/>
      <c r="F12" s="8">
        <f>POPIS!A947</f>
        <v>9</v>
      </c>
      <c r="G12" s="8">
        <f>POPIS!K947</f>
        <v>965</v>
      </c>
      <c r="H12" s="8">
        <f>POPIS!L947</f>
        <v>1933</v>
      </c>
    </row>
    <row r="13" spans="1:11" x14ac:dyDescent="0.2">
      <c r="A13" s="405" t="s">
        <v>14</v>
      </c>
      <c r="B13" s="406"/>
      <c r="C13" s="406"/>
      <c r="D13" s="406"/>
      <c r="E13" s="407"/>
      <c r="F13" s="8">
        <f>POPIS!A1249</f>
        <v>5</v>
      </c>
      <c r="G13" s="8">
        <f>POPIS!K1249</f>
        <v>423</v>
      </c>
      <c r="H13" s="8">
        <f>POPIS!L1249</f>
        <v>886</v>
      </c>
    </row>
    <row r="14" spans="1:11" x14ac:dyDescent="0.2">
      <c r="A14" s="405" t="s">
        <v>15</v>
      </c>
      <c r="B14" s="406"/>
      <c r="C14" s="406"/>
      <c r="D14" s="406"/>
      <c r="E14" s="407"/>
      <c r="F14" s="8">
        <f>POPIS!A1438</f>
        <v>0</v>
      </c>
      <c r="G14" s="8">
        <f>POPIS!K1438</f>
        <v>0</v>
      </c>
      <c r="H14" s="8">
        <f>POPIS!L1438</f>
        <v>0</v>
      </c>
    </row>
    <row r="15" spans="1:11" x14ac:dyDescent="0.2">
      <c r="A15" s="405" t="s">
        <v>16</v>
      </c>
      <c r="B15" s="406"/>
      <c r="C15" s="406"/>
      <c r="D15" s="406"/>
      <c r="E15" s="407"/>
      <c r="F15" s="8">
        <f>POPIS!A1524</f>
        <v>0</v>
      </c>
      <c r="G15" s="8">
        <f>POPIS!K1524</f>
        <v>0</v>
      </c>
      <c r="H15" s="8">
        <f>POPIS!L1524</f>
        <v>0</v>
      </c>
    </row>
    <row r="16" spans="1:11" x14ac:dyDescent="0.2">
      <c r="A16" s="405" t="s">
        <v>17</v>
      </c>
      <c r="B16" s="406"/>
      <c r="C16" s="406"/>
      <c r="D16" s="406"/>
      <c r="E16" s="407"/>
      <c r="F16" s="8">
        <f>POPIS!A1611</f>
        <v>1</v>
      </c>
      <c r="G16" s="8">
        <f>POPIS!K1611</f>
        <v>15</v>
      </c>
      <c r="H16" s="8">
        <f>POPIS!L1611</f>
        <v>30</v>
      </c>
    </row>
    <row r="17" spans="1:8" x14ac:dyDescent="0.2">
      <c r="A17" s="405" t="s">
        <v>18</v>
      </c>
      <c r="B17" s="406"/>
      <c r="C17" s="406"/>
      <c r="D17" s="406"/>
      <c r="E17" s="407"/>
      <c r="F17" s="8">
        <f>POPIS!A1748</f>
        <v>0</v>
      </c>
      <c r="G17" s="8">
        <f>POPIS!K1748</f>
        <v>0</v>
      </c>
      <c r="H17" s="8">
        <f>POPIS!L1748</f>
        <v>0</v>
      </c>
    </row>
    <row r="18" spans="1:8" x14ac:dyDescent="0.2">
      <c r="A18" s="405" t="s">
        <v>19</v>
      </c>
      <c r="B18" s="406"/>
      <c r="C18" s="406"/>
      <c r="D18" s="406"/>
      <c r="E18" s="407"/>
      <c r="F18" s="8">
        <f>POPIS!A1848</f>
        <v>1</v>
      </c>
      <c r="G18" s="8">
        <f>POPIS!K1848</f>
        <v>322</v>
      </c>
      <c r="H18" s="8">
        <f>POPIS!L1848</f>
        <v>610</v>
      </c>
    </row>
    <row r="19" spans="1:8" x14ac:dyDescent="0.2">
      <c r="A19" s="405" t="s">
        <v>20</v>
      </c>
      <c r="B19" s="406"/>
      <c r="C19" s="406"/>
      <c r="D19" s="406"/>
      <c r="E19" s="407"/>
      <c r="F19" s="8">
        <f>POPIS!A1934</f>
        <v>0</v>
      </c>
      <c r="G19" s="8">
        <f>POPIS!K1934</f>
        <v>0</v>
      </c>
      <c r="H19" s="8">
        <f>POPIS!L1934</f>
        <v>0</v>
      </c>
    </row>
    <row r="20" spans="1:8" x14ac:dyDescent="0.2">
      <c r="A20" s="405" t="s">
        <v>21</v>
      </c>
      <c r="B20" s="406"/>
      <c r="C20" s="406"/>
      <c r="D20" s="406"/>
      <c r="E20" s="407"/>
      <c r="F20" s="8">
        <f>POPIS!A2022</f>
        <v>0</v>
      </c>
      <c r="G20" s="8">
        <f>POPIS!K2022</f>
        <v>0</v>
      </c>
      <c r="H20" s="8">
        <f>POPIS!L2022</f>
        <v>0</v>
      </c>
    </row>
    <row r="21" spans="1:8" x14ac:dyDescent="0.2">
      <c r="A21" s="405" t="s">
        <v>22</v>
      </c>
      <c r="B21" s="406"/>
      <c r="C21" s="406"/>
      <c r="D21" s="406"/>
      <c r="E21" s="407"/>
      <c r="F21" s="8">
        <f>POPIS!A2107</f>
        <v>2</v>
      </c>
      <c r="G21" s="8">
        <f>POPIS!K2107</f>
        <v>50</v>
      </c>
      <c r="H21" s="8">
        <f>POPIS!L2107</f>
        <v>83</v>
      </c>
    </row>
    <row r="22" spans="1:8" x14ac:dyDescent="0.2">
      <c r="A22" s="405" t="s">
        <v>23</v>
      </c>
      <c r="B22" s="406"/>
      <c r="C22" s="406"/>
      <c r="D22" s="406"/>
      <c r="E22" s="407"/>
      <c r="F22" s="8">
        <f>POPIS!A2204</f>
        <v>0</v>
      </c>
      <c r="G22" s="8">
        <f>POPIS!K2204</f>
        <v>0</v>
      </c>
      <c r="H22" s="8">
        <f>POPIS!L2204</f>
        <v>0</v>
      </c>
    </row>
    <row r="23" spans="1:8" x14ac:dyDescent="0.2">
      <c r="A23" s="405" t="s">
        <v>24</v>
      </c>
      <c r="B23" s="406"/>
      <c r="C23" s="406"/>
      <c r="D23" s="406"/>
      <c r="E23" s="407"/>
      <c r="F23" s="8">
        <f>POPIS!A2286</f>
        <v>1</v>
      </c>
      <c r="G23" s="8">
        <f>POPIS!K2286</f>
        <v>16</v>
      </c>
      <c r="H23" s="8">
        <f>POPIS!L2286</f>
        <v>32</v>
      </c>
    </row>
    <row r="24" spans="1:8" x14ac:dyDescent="0.2">
      <c r="A24" s="405" t="s">
        <v>25</v>
      </c>
      <c r="B24" s="406"/>
      <c r="C24" s="406"/>
      <c r="D24" s="406"/>
      <c r="E24" s="407"/>
      <c r="F24" s="8">
        <f>POPIS!A2370</f>
        <v>0</v>
      </c>
      <c r="G24" s="8">
        <f>POPIS!K2370</f>
        <v>0</v>
      </c>
      <c r="H24" s="8">
        <f>POPIS!L2370</f>
        <v>0</v>
      </c>
    </row>
    <row r="25" spans="1:8" x14ac:dyDescent="0.2">
      <c r="A25" s="405" t="s">
        <v>26</v>
      </c>
      <c r="B25" s="406"/>
      <c r="C25" s="406"/>
      <c r="D25" s="406"/>
      <c r="E25" s="407"/>
      <c r="F25" s="8">
        <f>POPIS!A2460</f>
        <v>0</v>
      </c>
      <c r="G25" s="8">
        <f>POPIS!K2460</f>
        <v>0</v>
      </c>
      <c r="H25" s="8">
        <f>POPIS!L2460</f>
        <v>0</v>
      </c>
    </row>
    <row r="26" spans="1:8" x14ac:dyDescent="0.2">
      <c r="A26" s="405" t="s">
        <v>27</v>
      </c>
      <c r="B26" s="406"/>
      <c r="C26" s="406"/>
      <c r="D26" s="406"/>
      <c r="E26" s="407"/>
      <c r="F26" s="8">
        <f>POPIS!A2545</f>
        <v>0</v>
      </c>
      <c r="G26" s="8">
        <f>POPIS!K2545</f>
        <v>0</v>
      </c>
      <c r="H26" s="8">
        <f>POPIS!L2545</f>
        <v>0</v>
      </c>
    </row>
    <row r="27" spans="1:8" x14ac:dyDescent="0.2">
      <c r="A27" s="405" t="s">
        <v>28</v>
      </c>
      <c r="B27" s="406"/>
      <c r="C27" s="406"/>
      <c r="D27" s="406"/>
      <c r="E27" s="407"/>
      <c r="F27" s="8">
        <f>POPIS!A2629</f>
        <v>0</v>
      </c>
      <c r="G27" s="8">
        <f>POPIS!K2629</f>
        <v>0</v>
      </c>
      <c r="H27" s="8">
        <f>POPIS!L2629</f>
        <v>0</v>
      </c>
    </row>
    <row r="28" spans="1:8" x14ac:dyDescent="0.2">
      <c r="A28" s="411" t="s">
        <v>34</v>
      </c>
      <c r="B28" s="406"/>
      <c r="C28" s="406"/>
      <c r="D28" s="406"/>
      <c r="E28" s="407"/>
      <c r="F28" s="6">
        <f>SUM(F29:F49)</f>
        <v>305</v>
      </c>
      <c r="G28" s="6">
        <f t="shared" ref="G28:H28" si="1">SUM(G29:G49)</f>
        <v>21246</v>
      </c>
      <c r="H28" s="6">
        <f t="shared" si="1"/>
        <v>42215</v>
      </c>
    </row>
    <row r="29" spans="1:8" x14ac:dyDescent="0.2">
      <c r="A29" s="398" t="s">
        <v>8</v>
      </c>
      <c r="B29" s="398"/>
      <c r="C29" s="398"/>
      <c r="D29" s="398"/>
      <c r="E29" s="398"/>
      <c r="F29" s="8">
        <f>POPIS!A13</f>
        <v>42</v>
      </c>
      <c r="G29" s="8">
        <f>POPIS!K13</f>
        <v>3855</v>
      </c>
      <c r="H29" s="8">
        <f>POPIS!L13</f>
        <v>7686</v>
      </c>
    </row>
    <row r="30" spans="1:8" x14ac:dyDescent="0.2">
      <c r="A30" s="405" t="s">
        <v>9</v>
      </c>
      <c r="B30" s="406"/>
      <c r="C30" s="406"/>
      <c r="D30" s="406"/>
      <c r="E30" s="407"/>
      <c r="F30" s="8">
        <f>POPIS!A292</f>
        <v>37</v>
      </c>
      <c r="G30" s="8">
        <f>POPIS!K292</f>
        <v>3200</v>
      </c>
      <c r="H30" s="8">
        <f>POPIS!L292</f>
        <v>6599</v>
      </c>
    </row>
    <row r="31" spans="1:8" x14ac:dyDescent="0.2">
      <c r="A31" s="405" t="s">
        <v>10</v>
      </c>
      <c r="B31" s="406"/>
      <c r="C31" s="406"/>
      <c r="D31" s="406"/>
      <c r="E31" s="407"/>
      <c r="F31" s="8">
        <f>POPIS!A530</f>
        <v>10</v>
      </c>
      <c r="G31" s="8">
        <f>POPIS!K530</f>
        <v>556</v>
      </c>
      <c r="H31" s="8">
        <f>POPIS!L530</f>
        <v>1185</v>
      </c>
    </row>
    <row r="32" spans="1:8" x14ac:dyDescent="0.2">
      <c r="A32" s="405" t="s">
        <v>11</v>
      </c>
      <c r="B32" s="406"/>
      <c r="C32" s="406"/>
      <c r="D32" s="406"/>
      <c r="E32" s="407"/>
      <c r="F32" s="8">
        <f>POPIS!A639</f>
        <v>25</v>
      </c>
      <c r="G32" s="8">
        <f>POPIS!K639</f>
        <v>1451</v>
      </c>
      <c r="H32" s="8">
        <f>POPIS!L639</f>
        <v>3046</v>
      </c>
    </row>
    <row r="33" spans="1:8" x14ac:dyDescent="0.2">
      <c r="A33" s="405" t="s">
        <v>12</v>
      </c>
      <c r="B33" s="406"/>
      <c r="C33" s="406"/>
      <c r="D33" s="406"/>
      <c r="E33" s="407"/>
      <c r="F33" s="8">
        <f>POPIS!A821</f>
        <v>37</v>
      </c>
      <c r="G33" s="8">
        <f>POPIS!K821</f>
        <v>5238</v>
      </c>
      <c r="H33" s="8">
        <f>POPIS!L821</f>
        <v>10191</v>
      </c>
    </row>
    <row r="34" spans="1:8" x14ac:dyDescent="0.2">
      <c r="A34" s="405" t="s">
        <v>13</v>
      </c>
      <c r="B34" s="406"/>
      <c r="C34" s="406"/>
      <c r="D34" s="406"/>
      <c r="E34" s="407"/>
      <c r="F34" s="8">
        <f>POPIS!A957</f>
        <v>45</v>
      </c>
      <c r="G34" s="8">
        <f>POPIS!K957</f>
        <v>1981</v>
      </c>
      <c r="H34" s="8">
        <f>POPIS!L957</f>
        <v>4005</v>
      </c>
    </row>
    <row r="35" spans="1:8" x14ac:dyDescent="0.2">
      <c r="A35" s="405" t="s">
        <v>14</v>
      </c>
      <c r="B35" s="406"/>
      <c r="C35" s="406"/>
      <c r="D35" s="406"/>
      <c r="E35" s="407"/>
      <c r="F35" s="8">
        <f>POPIS!A1255</f>
        <v>27</v>
      </c>
      <c r="G35" s="8">
        <f>POPIS!K1255</f>
        <v>2148</v>
      </c>
      <c r="H35" s="8">
        <f>POPIS!L1255</f>
        <v>4294</v>
      </c>
    </row>
    <row r="36" spans="1:8" x14ac:dyDescent="0.2">
      <c r="A36" s="405" t="s">
        <v>15</v>
      </c>
      <c r="B36" s="406"/>
      <c r="C36" s="406"/>
      <c r="D36" s="406"/>
      <c r="E36" s="407"/>
      <c r="F36" s="8">
        <f>POPIS!A1440</f>
        <v>5</v>
      </c>
      <c r="G36" s="8">
        <f>POPIS!K1440</f>
        <v>294</v>
      </c>
      <c r="H36" s="8">
        <f>POPIS!L1440</f>
        <v>509</v>
      </c>
    </row>
    <row r="37" spans="1:8" x14ac:dyDescent="0.2">
      <c r="A37" s="405" t="s">
        <v>16</v>
      </c>
      <c r="B37" s="406"/>
      <c r="C37" s="406"/>
      <c r="D37" s="406"/>
      <c r="E37" s="407"/>
      <c r="F37" s="8">
        <f>POPIS!A1526</f>
        <v>5</v>
      </c>
      <c r="G37" s="8">
        <f>POPIS!K1526</f>
        <v>98</v>
      </c>
      <c r="H37" s="8">
        <f>POPIS!L1526</f>
        <v>194</v>
      </c>
    </row>
    <row r="38" spans="1:8" x14ac:dyDescent="0.2">
      <c r="A38" s="405" t="s">
        <v>17</v>
      </c>
      <c r="B38" s="406"/>
      <c r="C38" s="406"/>
      <c r="D38" s="406"/>
      <c r="E38" s="407"/>
      <c r="F38" s="8">
        <f>POPIS!A1613</f>
        <v>26</v>
      </c>
      <c r="G38" s="8">
        <f>POPIS!K1613</f>
        <v>1034</v>
      </c>
      <c r="H38" s="8">
        <f>POPIS!L1613</f>
        <v>1898</v>
      </c>
    </row>
    <row r="39" spans="1:8" x14ac:dyDescent="0.2">
      <c r="A39" s="405" t="s">
        <v>18</v>
      </c>
      <c r="B39" s="406"/>
      <c r="C39" s="406"/>
      <c r="D39" s="406"/>
      <c r="E39" s="407"/>
      <c r="F39" s="8">
        <f>POPIS!A1750</f>
        <v>8</v>
      </c>
      <c r="G39" s="8">
        <f>POPIS!K1750</f>
        <v>199</v>
      </c>
      <c r="H39" s="8">
        <f>POPIS!L1750</f>
        <v>425</v>
      </c>
    </row>
    <row r="40" spans="1:8" x14ac:dyDescent="0.2">
      <c r="A40" s="405" t="s">
        <v>19</v>
      </c>
      <c r="B40" s="406"/>
      <c r="C40" s="406"/>
      <c r="D40" s="406"/>
      <c r="E40" s="407"/>
      <c r="F40" s="8">
        <f>POPIS!A1850</f>
        <v>4</v>
      </c>
      <c r="G40" s="8">
        <f>POPIS!K1850</f>
        <v>98</v>
      </c>
      <c r="H40" s="8">
        <f>POPIS!L1850</f>
        <v>184</v>
      </c>
    </row>
    <row r="41" spans="1:8" x14ac:dyDescent="0.2">
      <c r="A41" s="405" t="s">
        <v>20</v>
      </c>
      <c r="B41" s="406"/>
      <c r="C41" s="406"/>
      <c r="D41" s="406"/>
      <c r="E41" s="407"/>
      <c r="F41" s="8">
        <f>POPIS!A1936</f>
        <v>3</v>
      </c>
      <c r="G41" s="8">
        <f>POPIS!K1936</f>
        <v>160</v>
      </c>
      <c r="H41" s="8">
        <f>POPIS!L1936</f>
        <v>275</v>
      </c>
    </row>
    <row r="42" spans="1:8" x14ac:dyDescent="0.2">
      <c r="A42" s="405" t="s">
        <v>21</v>
      </c>
      <c r="B42" s="406"/>
      <c r="C42" s="406"/>
      <c r="D42" s="406"/>
      <c r="E42" s="407"/>
      <c r="F42" s="8">
        <f>POPIS!A2024</f>
        <v>2</v>
      </c>
      <c r="G42" s="8">
        <f>POPIS!K2024</f>
        <v>95</v>
      </c>
      <c r="H42" s="8">
        <f>POPIS!L2024</f>
        <v>180</v>
      </c>
    </row>
    <row r="43" spans="1:8" x14ac:dyDescent="0.2">
      <c r="A43" s="405" t="s">
        <v>22</v>
      </c>
      <c r="B43" s="406"/>
      <c r="C43" s="406"/>
      <c r="D43" s="406"/>
      <c r="E43" s="407"/>
      <c r="F43" s="8">
        <f>POPIS!A2110</f>
        <v>6</v>
      </c>
      <c r="G43" s="8">
        <f>POPIS!K2110</f>
        <v>127</v>
      </c>
      <c r="H43" s="8">
        <f>POPIS!L2110</f>
        <v>222</v>
      </c>
    </row>
    <row r="44" spans="1:8" x14ac:dyDescent="0.2">
      <c r="A44" s="405" t="s">
        <v>23</v>
      </c>
      <c r="B44" s="406"/>
      <c r="C44" s="406"/>
      <c r="D44" s="406"/>
      <c r="E44" s="407"/>
      <c r="F44" s="8">
        <f>POPIS!A2206</f>
        <v>1</v>
      </c>
      <c r="G44" s="8">
        <f>POPIS!K2206</f>
        <v>10</v>
      </c>
      <c r="H44" s="8">
        <f>POPIS!L2206</f>
        <v>19</v>
      </c>
    </row>
    <row r="45" spans="1:8" x14ac:dyDescent="0.2">
      <c r="A45" s="405" t="s">
        <v>24</v>
      </c>
      <c r="B45" s="406"/>
      <c r="C45" s="406"/>
      <c r="D45" s="406"/>
      <c r="E45" s="407"/>
      <c r="F45" s="8">
        <f>POPIS!A2288</f>
        <v>2</v>
      </c>
      <c r="G45" s="8">
        <f>POPIS!K2288</f>
        <v>100</v>
      </c>
      <c r="H45" s="8">
        <f>POPIS!L2288</f>
        <v>187</v>
      </c>
    </row>
    <row r="46" spans="1:8" x14ac:dyDescent="0.2">
      <c r="A46" s="405" t="s">
        <v>25</v>
      </c>
      <c r="B46" s="406"/>
      <c r="C46" s="406"/>
      <c r="D46" s="406"/>
      <c r="E46" s="407"/>
      <c r="F46" s="8">
        <f>POPIS!A2372</f>
        <v>6</v>
      </c>
      <c r="G46" s="8">
        <f>POPIS!K2372</f>
        <v>153</v>
      </c>
      <c r="H46" s="8">
        <f>POPIS!L2372</f>
        <v>296</v>
      </c>
    </row>
    <row r="47" spans="1:8" x14ac:dyDescent="0.2">
      <c r="A47" s="405" t="s">
        <v>26</v>
      </c>
      <c r="B47" s="406"/>
      <c r="C47" s="406"/>
      <c r="D47" s="406"/>
      <c r="E47" s="407"/>
      <c r="F47" s="8">
        <f>POPIS!A2462</f>
        <v>3</v>
      </c>
      <c r="G47" s="8">
        <f>POPIS!K2462</f>
        <v>60</v>
      </c>
      <c r="H47" s="8">
        <f>POPIS!L2462</f>
        <v>114</v>
      </c>
    </row>
    <row r="48" spans="1:8" x14ac:dyDescent="0.2">
      <c r="A48" s="405" t="s">
        <v>27</v>
      </c>
      <c r="B48" s="406"/>
      <c r="C48" s="406"/>
      <c r="D48" s="406"/>
      <c r="E48" s="407"/>
      <c r="F48" s="8">
        <f>POPIS!A2547</f>
        <v>3</v>
      </c>
      <c r="G48" s="8">
        <f>POPIS!K2547</f>
        <v>162</v>
      </c>
      <c r="H48" s="8">
        <f>POPIS!L2547</f>
        <v>296</v>
      </c>
    </row>
    <row r="49" spans="1:8" x14ac:dyDescent="0.2">
      <c r="A49" s="405" t="s">
        <v>28</v>
      </c>
      <c r="B49" s="406"/>
      <c r="C49" s="406"/>
      <c r="D49" s="406"/>
      <c r="E49" s="407"/>
      <c r="F49" s="8">
        <f>POPIS!A2631</f>
        <v>8</v>
      </c>
      <c r="G49" s="8">
        <f>POPIS!K2631</f>
        <v>227</v>
      </c>
      <c r="H49" s="8">
        <f>POPIS!L2631</f>
        <v>410</v>
      </c>
    </row>
    <row r="50" spans="1:8" x14ac:dyDescent="0.2">
      <c r="A50" s="411" t="s">
        <v>35</v>
      </c>
      <c r="B50" s="406"/>
      <c r="C50" s="406"/>
      <c r="D50" s="406"/>
      <c r="E50" s="407"/>
      <c r="F50" s="6">
        <f>SUM(F51:F71)</f>
        <v>378</v>
      </c>
      <c r="G50" s="6">
        <f t="shared" ref="G50:H50" si="2">SUM(G51:G71)</f>
        <v>33914</v>
      </c>
      <c r="H50" s="6">
        <f t="shared" si="2"/>
        <v>65682</v>
      </c>
    </row>
    <row r="51" spans="1:8" x14ac:dyDescent="0.2">
      <c r="A51" s="405" t="s">
        <v>8</v>
      </c>
      <c r="B51" s="406"/>
      <c r="C51" s="406"/>
      <c r="D51" s="406"/>
      <c r="E51" s="407"/>
      <c r="F51" s="8">
        <f>POPIS!A56</f>
        <v>53</v>
      </c>
      <c r="G51" s="8">
        <f>POPIS!K56</f>
        <v>8595</v>
      </c>
      <c r="H51" s="8">
        <f>POPIS!L56</f>
        <v>17006</v>
      </c>
    </row>
    <row r="52" spans="1:8" x14ac:dyDescent="0.2">
      <c r="A52" s="405" t="s">
        <v>9</v>
      </c>
      <c r="B52" s="406"/>
      <c r="C52" s="406"/>
      <c r="D52" s="406"/>
      <c r="E52" s="407"/>
      <c r="F52" s="8">
        <f>POPIS!A330</f>
        <v>65</v>
      </c>
      <c r="G52" s="8">
        <f>POPIS!K330</f>
        <v>5884</v>
      </c>
      <c r="H52" s="8">
        <f>POPIS!L330</f>
        <v>11241</v>
      </c>
    </row>
    <row r="53" spans="1:8" x14ac:dyDescent="0.2">
      <c r="A53" s="405" t="s">
        <v>10</v>
      </c>
      <c r="B53" s="406"/>
      <c r="C53" s="406"/>
      <c r="D53" s="406"/>
      <c r="E53" s="407"/>
      <c r="F53" s="8">
        <f>POPIS!A541</f>
        <v>12</v>
      </c>
      <c r="G53" s="8">
        <f>POPIS!K541</f>
        <v>529</v>
      </c>
      <c r="H53" s="8">
        <f>POPIS!L541</f>
        <v>1029</v>
      </c>
    </row>
    <row r="54" spans="1:8" x14ac:dyDescent="0.2">
      <c r="A54" s="405" t="s">
        <v>11</v>
      </c>
      <c r="B54" s="406"/>
      <c r="C54" s="406"/>
      <c r="D54" s="406"/>
      <c r="E54" s="407"/>
      <c r="F54" s="8">
        <f>POPIS!A665</f>
        <v>24</v>
      </c>
      <c r="G54" s="8">
        <f>POPIS!K665</f>
        <v>1571</v>
      </c>
      <c r="H54" s="8">
        <f>POPIS!L665</f>
        <v>2975</v>
      </c>
    </row>
    <row r="55" spans="1:8" x14ac:dyDescent="0.2">
      <c r="A55" s="405" t="s">
        <v>12</v>
      </c>
      <c r="B55" s="406"/>
      <c r="C55" s="406"/>
      <c r="D55" s="406"/>
      <c r="E55" s="407"/>
      <c r="F55" s="8">
        <f>POPIS!A836</f>
        <v>21</v>
      </c>
      <c r="G55" s="8">
        <f>POPIS!K836</f>
        <v>2047</v>
      </c>
      <c r="H55" s="8">
        <f>POPIS!L836</f>
        <v>4026</v>
      </c>
    </row>
    <row r="56" spans="1:8" x14ac:dyDescent="0.2">
      <c r="A56" s="405" t="s">
        <v>13</v>
      </c>
      <c r="B56" s="406"/>
      <c r="C56" s="406"/>
      <c r="D56" s="406"/>
      <c r="E56" s="407"/>
      <c r="F56" s="8">
        <f>POPIS!A1003</f>
        <v>96</v>
      </c>
      <c r="G56" s="8">
        <f>POPIS!K1003</f>
        <v>7102</v>
      </c>
      <c r="H56" s="8">
        <f>POPIS!L1003</f>
        <v>13769</v>
      </c>
    </row>
    <row r="57" spans="1:8" x14ac:dyDescent="0.2">
      <c r="A57" s="405" t="s">
        <v>14</v>
      </c>
      <c r="B57" s="406"/>
      <c r="C57" s="406"/>
      <c r="D57" s="406"/>
      <c r="E57" s="407"/>
      <c r="F57" s="8">
        <f>POPIS!A1283</f>
        <v>34</v>
      </c>
      <c r="G57" s="8">
        <f>POPIS!K1283</f>
        <v>3374</v>
      </c>
      <c r="H57" s="8">
        <f>POPIS!L1283</f>
        <v>7039</v>
      </c>
    </row>
    <row r="58" spans="1:8" x14ac:dyDescent="0.2">
      <c r="A58" s="405" t="s">
        <v>15</v>
      </c>
      <c r="B58" s="406"/>
      <c r="C58" s="406"/>
      <c r="D58" s="406"/>
      <c r="E58" s="407"/>
      <c r="F58" s="8">
        <f>POPIS!A1446</f>
        <v>0</v>
      </c>
      <c r="G58" s="8">
        <f>POPIS!K1446</f>
        <v>0</v>
      </c>
      <c r="H58" s="8">
        <f>POPIS!L1446</f>
        <v>0</v>
      </c>
    </row>
    <row r="59" spans="1:8" x14ac:dyDescent="0.2">
      <c r="A59" s="405" t="s">
        <v>16</v>
      </c>
      <c r="B59" s="406"/>
      <c r="C59" s="406"/>
      <c r="D59" s="406"/>
      <c r="E59" s="407"/>
      <c r="F59" s="8">
        <f>POPIS!A1532</f>
        <v>2</v>
      </c>
      <c r="G59" s="8">
        <f>POPIS!K1532</f>
        <v>50</v>
      </c>
      <c r="H59" s="8">
        <f>POPIS!L1532</f>
        <v>96</v>
      </c>
    </row>
    <row r="60" spans="1:8" x14ac:dyDescent="0.2">
      <c r="A60" s="405" t="s">
        <v>17</v>
      </c>
      <c r="B60" s="406"/>
      <c r="C60" s="406"/>
      <c r="D60" s="406"/>
      <c r="E60" s="407"/>
      <c r="F60" s="8">
        <f>POPIS!A1640</f>
        <v>29</v>
      </c>
      <c r="G60" s="8">
        <f>POPIS!K1640</f>
        <v>2785</v>
      </c>
      <c r="H60" s="8">
        <f>POPIS!L1640</f>
        <v>5257</v>
      </c>
    </row>
    <row r="61" spans="1:8" x14ac:dyDescent="0.2">
      <c r="A61" s="405" t="s">
        <v>18</v>
      </c>
      <c r="B61" s="406"/>
      <c r="C61" s="406"/>
      <c r="D61" s="406"/>
      <c r="E61" s="407"/>
      <c r="F61" s="8">
        <f>POPIS!A1759</f>
        <v>8</v>
      </c>
      <c r="G61" s="8">
        <f>POPIS!K1759</f>
        <v>253</v>
      </c>
      <c r="H61" s="8">
        <f>POPIS!L1759</f>
        <v>490</v>
      </c>
    </row>
    <row r="62" spans="1:8" x14ac:dyDescent="0.2">
      <c r="A62" s="405" t="s">
        <v>19</v>
      </c>
      <c r="B62" s="406"/>
      <c r="C62" s="406"/>
      <c r="D62" s="406"/>
      <c r="E62" s="407"/>
      <c r="F62" s="8">
        <f>POPIS!A1855</f>
        <v>2</v>
      </c>
      <c r="G62" s="8">
        <f>POPIS!K1855</f>
        <v>84</v>
      </c>
      <c r="H62" s="8">
        <f>POPIS!L1855</f>
        <v>168</v>
      </c>
    </row>
    <row r="63" spans="1:8" x14ac:dyDescent="0.2">
      <c r="A63" s="405" t="s">
        <v>20</v>
      </c>
      <c r="B63" s="406"/>
      <c r="C63" s="406"/>
      <c r="D63" s="406"/>
      <c r="E63" s="407"/>
      <c r="F63" s="8">
        <f>POPIS!A1940</f>
        <v>5</v>
      </c>
      <c r="G63" s="8">
        <f>POPIS!K1940</f>
        <v>373</v>
      </c>
      <c r="H63" s="8">
        <f>POPIS!L1940</f>
        <v>675</v>
      </c>
    </row>
    <row r="64" spans="1:8" x14ac:dyDescent="0.2">
      <c r="A64" s="405" t="s">
        <v>21</v>
      </c>
      <c r="B64" s="406"/>
      <c r="C64" s="406"/>
      <c r="D64" s="406"/>
      <c r="E64" s="407"/>
      <c r="F64" s="8">
        <f>POPIS!A2027</f>
        <v>3</v>
      </c>
      <c r="G64" s="8">
        <f>POPIS!K2027</f>
        <v>231</v>
      </c>
      <c r="H64" s="8">
        <f>POPIS!L20028</f>
        <v>0</v>
      </c>
    </row>
    <row r="65" spans="1:8" x14ac:dyDescent="0.2">
      <c r="A65" s="405" t="s">
        <v>22</v>
      </c>
      <c r="B65" s="406"/>
      <c r="C65" s="406"/>
      <c r="D65" s="406"/>
      <c r="E65" s="407"/>
      <c r="F65" s="8">
        <f>POPIS!A2117</f>
        <v>10</v>
      </c>
      <c r="G65" s="8">
        <f>POPIS!K2117</f>
        <v>395</v>
      </c>
      <c r="H65" s="8">
        <f>POPIS!L2117</f>
        <v>721</v>
      </c>
    </row>
    <row r="66" spans="1:8" x14ac:dyDescent="0.2">
      <c r="A66" s="405" t="s">
        <v>23</v>
      </c>
      <c r="B66" s="406"/>
      <c r="C66" s="406"/>
      <c r="D66" s="406"/>
      <c r="E66" s="407"/>
      <c r="F66" s="8">
        <f>POPIS!A2208</f>
        <v>0</v>
      </c>
      <c r="G66" s="8">
        <f>POPIS!K2208</f>
        <v>0</v>
      </c>
      <c r="H66" s="8">
        <f>POPIS!L2208</f>
        <v>0</v>
      </c>
    </row>
    <row r="67" spans="1:8" x14ac:dyDescent="0.2">
      <c r="A67" s="405" t="s">
        <v>24</v>
      </c>
      <c r="B67" s="406"/>
      <c r="C67" s="406"/>
      <c r="D67" s="406"/>
      <c r="E67" s="407"/>
      <c r="F67" s="8">
        <f>POPIS!A2291</f>
        <v>2</v>
      </c>
      <c r="G67" s="8">
        <f>POPIS!K2291</f>
        <v>36</v>
      </c>
      <c r="H67" s="8">
        <f>POPIS!L2291</f>
        <v>76</v>
      </c>
    </row>
    <row r="68" spans="1:8" x14ac:dyDescent="0.2">
      <c r="A68" s="405" t="s">
        <v>25</v>
      </c>
      <c r="B68" s="406"/>
      <c r="C68" s="406"/>
      <c r="D68" s="406"/>
      <c r="E68" s="407"/>
      <c r="F68" s="8">
        <f>POPIS!A2379</f>
        <v>4</v>
      </c>
      <c r="G68" s="8">
        <f>POPIS!K2379</f>
        <v>341</v>
      </c>
      <c r="H68" s="8">
        <f>POPIS!L2379</f>
        <v>635</v>
      </c>
    </row>
    <row r="69" spans="1:8" x14ac:dyDescent="0.2">
      <c r="A69" s="405" t="s">
        <v>26</v>
      </c>
      <c r="B69" s="406"/>
      <c r="C69" s="406"/>
      <c r="D69" s="406"/>
      <c r="E69" s="407"/>
      <c r="F69" s="8">
        <f>POPIS!A2466</f>
        <v>2</v>
      </c>
      <c r="G69" s="8">
        <f>POPIS!K2466</f>
        <v>32</v>
      </c>
      <c r="H69" s="8">
        <f>POPIS!L2466</f>
        <v>58</v>
      </c>
    </row>
    <row r="70" spans="1:8" x14ac:dyDescent="0.2">
      <c r="A70" s="405" t="s">
        <v>27</v>
      </c>
      <c r="B70" s="406"/>
      <c r="C70" s="406"/>
      <c r="D70" s="406"/>
      <c r="E70" s="407"/>
      <c r="F70" s="8">
        <f>POPIS!A2551</f>
        <v>1</v>
      </c>
      <c r="G70" s="8">
        <f>POPIS!K2551</f>
        <v>16</v>
      </c>
      <c r="H70" s="8">
        <f>POPIS!L2551</f>
        <v>23</v>
      </c>
    </row>
    <row r="71" spans="1:8" x14ac:dyDescent="0.2">
      <c r="A71" s="405" t="s">
        <v>28</v>
      </c>
      <c r="B71" s="406"/>
      <c r="C71" s="406"/>
      <c r="D71" s="406"/>
      <c r="E71" s="407"/>
      <c r="F71" s="8">
        <f>POPIS!A2640</f>
        <v>5</v>
      </c>
      <c r="G71" s="8">
        <f>POPIS!K2640</f>
        <v>216</v>
      </c>
      <c r="H71" s="8">
        <f>POPIS!L2640</f>
        <v>398</v>
      </c>
    </row>
    <row r="72" spans="1:8" x14ac:dyDescent="0.2">
      <c r="A72" s="411" t="s">
        <v>36</v>
      </c>
      <c r="B72" s="406"/>
      <c r="C72" s="406"/>
      <c r="D72" s="406"/>
      <c r="E72" s="407"/>
      <c r="F72" s="6">
        <f>SUM(F73:F93)</f>
        <v>62</v>
      </c>
      <c r="G72" s="6">
        <f t="shared" ref="G72:H72" si="3">SUM(G73:G93)</f>
        <v>7591</v>
      </c>
      <c r="H72" s="6">
        <f t="shared" si="3"/>
        <v>15054</v>
      </c>
    </row>
    <row r="73" spans="1:8" x14ac:dyDescent="0.2">
      <c r="A73" s="405" t="s">
        <v>8</v>
      </c>
      <c r="B73" s="406"/>
      <c r="C73" s="406"/>
      <c r="D73" s="406"/>
      <c r="E73" s="407"/>
      <c r="F73" s="8">
        <f>POPIS!A110</f>
        <v>5</v>
      </c>
      <c r="G73" s="8">
        <f>POPIS!K110</f>
        <v>661</v>
      </c>
      <c r="H73" s="8">
        <f>POPIS!L110</f>
        <v>1324</v>
      </c>
    </row>
    <row r="74" spans="1:8" x14ac:dyDescent="0.2">
      <c r="A74" s="405" t="s">
        <v>9</v>
      </c>
      <c r="B74" s="406"/>
      <c r="C74" s="406"/>
      <c r="D74" s="406"/>
      <c r="E74" s="407"/>
      <c r="F74" s="8">
        <f>POPIS!A396</f>
        <v>14</v>
      </c>
      <c r="G74" s="8">
        <f>POPIS!K396</f>
        <v>1082</v>
      </c>
      <c r="H74" s="8">
        <f>POPIS!L396</f>
        <v>2152</v>
      </c>
    </row>
    <row r="75" spans="1:8" x14ac:dyDescent="0.2">
      <c r="A75" s="405" t="s">
        <v>10</v>
      </c>
      <c r="B75" s="406"/>
      <c r="C75" s="406"/>
      <c r="D75" s="406"/>
      <c r="E75" s="407"/>
      <c r="F75" s="8">
        <f>POPIS!A554</f>
        <v>1</v>
      </c>
      <c r="G75" s="8">
        <f>POPIS!K554</f>
        <v>17</v>
      </c>
      <c r="H75" s="8">
        <f>POPIS!L554</f>
        <v>36</v>
      </c>
    </row>
    <row r="76" spans="1:8" x14ac:dyDescent="0.2">
      <c r="A76" s="405" t="s">
        <v>11</v>
      </c>
      <c r="B76" s="406"/>
      <c r="C76" s="406"/>
      <c r="D76" s="406"/>
      <c r="E76" s="407"/>
      <c r="F76" s="8">
        <f>POPIS!A690</f>
        <v>4</v>
      </c>
      <c r="G76" s="8">
        <f>POPIS!K690</f>
        <v>633</v>
      </c>
      <c r="H76" s="8">
        <f>POPIS!L690</f>
        <v>1266</v>
      </c>
    </row>
    <row r="77" spans="1:8" x14ac:dyDescent="0.2">
      <c r="A77" s="405" t="s">
        <v>12</v>
      </c>
      <c r="B77" s="406"/>
      <c r="C77" s="406"/>
      <c r="D77" s="406"/>
      <c r="E77" s="407"/>
      <c r="F77" s="8">
        <f>POPIS!A859</f>
        <v>0</v>
      </c>
      <c r="G77" s="8">
        <f>POPIS!K859</f>
        <v>0</v>
      </c>
      <c r="H77" s="8">
        <f>POPIS!L859</f>
        <v>0</v>
      </c>
    </row>
    <row r="78" spans="1:8" x14ac:dyDescent="0.2">
      <c r="A78" s="405" t="s">
        <v>13</v>
      </c>
      <c r="B78" s="406"/>
      <c r="C78" s="406"/>
      <c r="D78" s="406"/>
      <c r="E78" s="407"/>
      <c r="F78" s="8">
        <f>POPIS!A1100</f>
        <v>15</v>
      </c>
      <c r="G78" s="8">
        <f>POPIS!K1100</f>
        <v>1804</v>
      </c>
      <c r="H78" s="8">
        <f>POPIS!L1100</f>
        <v>3595</v>
      </c>
    </row>
    <row r="79" spans="1:8" x14ac:dyDescent="0.2">
      <c r="A79" s="405" t="s">
        <v>14</v>
      </c>
      <c r="B79" s="406"/>
      <c r="C79" s="406"/>
      <c r="D79" s="406"/>
      <c r="E79" s="407"/>
      <c r="F79" s="8">
        <f>POPIS!A1319</f>
        <v>20</v>
      </c>
      <c r="G79" s="8">
        <f>POPIS!K1319</f>
        <v>3097</v>
      </c>
      <c r="H79" s="8">
        <f>POPIS!L1319</f>
        <v>6100</v>
      </c>
    </row>
    <row r="80" spans="1:8" x14ac:dyDescent="0.2">
      <c r="A80" s="405" t="s">
        <v>15</v>
      </c>
      <c r="B80" s="406"/>
      <c r="C80" s="406"/>
      <c r="D80" s="406"/>
      <c r="E80" s="407"/>
      <c r="F80" s="8">
        <f>POPIS!A1448</f>
        <v>0</v>
      </c>
      <c r="G80" s="8">
        <f>POPIS!K1448</f>
        <v>0</v>
      </c>
      <c r="H80" s="8">
        <f>POPIS!L1448</f>
        <v>0</v>
      </c>
    </row>
    <row r="81" spans="1:8" x14ac:dyDescent="0.2">
      <c r="A81" s="405" t="s">
        <v>16</v>
      </c>
      <c r="B81" s="406"/>
      <c r="C81" s="406"/>
      <c r="D81" s="406"/>
      <c r="E81" s="407"/>
      <c r="F81" s="8">
        <f>POPIS!A1535</f>
        <v>0</v>
      </c>
      <c r="G81" s="8">
        <f>POPIS!K1535</f>
        <v>0</v>
      </c>
      <c r="H81" s="8">
        <f>POPIS!L1535</f>
        <v>0</v>
      </c>
    </row>
    <row r="82" spans="1:8" x14ac:dyDescent="0.2">
      <c r="A82" s="405" t="s">
        <v>17</v>
      </c>
      <c r="B82" s="406"/>
      <c r="C82" s="406"/>
      <c r="D82" s="406"/>
      <c r="E82" s="407"/>
      <c r="F82" s="8">
        <f>POPIS!A1670</f>
        <v>3</v>
      </c>
      <c r="G82" s="8">
        <f>POPIS!K1670</f>
        <v>297</v>
      </c>
      <c r="H82" s="8">
        <f>POPIS!L1670</f>
        <v>581</v>
      </c>
    </row>
    <row r="83" spans="1:8" x14ac:dyDescent="0.2">
      <c r="A83" s="405" t="s">
        <v>18</v>
      </c>
      <c r="B83" s="406"/>
      <c r="C83" s="406"/>
      <c r="D83" s="406"/>
      <c r="E83" s="407"/>
      <c r="F83" s="8">
        <f>POPIS!A1768</f>
        <v>0</v>
      </c>
      <c r="G83" s="8">
        <f>POPIS!K1768</f>
        <v>0</v>
      </c>
      <c r="H83" s="8">
        <f>POPIS!L1768</f>
        <v>0</v>
      </c>
    </row>
    <row r="84" spans="1:8" x14ac:dyDescent="0.2">
      <c r="A84" s="405" t="s">
        <v>19</v>
      </c>
      <c r="B84" s="406"/>
      <c r="C84" s="406"/>
      <c r="D84" s="406"/>
      <c r="E84" s="407"/>
      <c r="F84" s="8">
        <f>POPIS!A1858</f>
        <v>0</v>
      </c>
      <c r="G84" s="8">
        <f>POPIS!K1858</f>
        <v>0</v>
      </c>
      <c r="H84" s="8">
        <f>POPIS!L1858</f>
        <v>0</v>
      </c>
    </row>
    <row r="85" spans="1:8" x14ac:dyDescent="0.2">
      <c r="A85" s="405" t="s">
        <v>20</v>
      </c>
      <c r="B85" s="406"/>
      <c r="C85" s="406"/>
      <c r="D85" s="406"/>
      <c r="E85" s="407"/>
      <c r="F85" s="8">
        <f>POPIS!A1946</f>
        <v>0</v>
      </c>
      <c r="G85" s="8">
        <f>POPIS!K1946</f>
        <v>0</v>
      </c>
      <c r="H85" s="8">
        <f>POPIS!L1946</f>
        <v>0</v>
      </c>
    </row>
    <row r="86" spans="1:8" x14ac:dyDescent="0.2">
      <c r="A86" s="405" t="s">
        <v>21</v>
      </c>
      <c r="B86" s="406"/>
      <c r="C86" s="406"/>
      <c r="D86" s="406"/>
      <c r="E86" s="407"/>
      <c r="F86" s="8">
        <f>POPIS!A2031</f>
        <v>0</v>
      </c>
      <c r="G86" s="8">
        <f>POPIS!K2031</f>
        <v>0</v>
      </c>
      <c r="H86" s="8">
        <f>POPIS!L2031</f>
        <v>0</v>
      </c>
    </row>
    <row r="87" spans="1:8" x14ac:dyDescent="0.2">
      <c r="A87" s="405" t="s">
        <v>22</v>
      </c>
      <c r="B87" s="406"/>
      <c r="C87" s="406"/>
      <c r="D87" s="406"/>
      <c r="E87" s="407"/>
      <c r="F87" s="8">
        <f>POPIS!A2128</f>
        <v>0</v>
      </c>
      <c r="G87" s="8">
        <f>POPIS!K2128</f>
        <v>0</v>
      </c>
      <c r="H87" s="8">
        <f>POPIS!L2128</f>
        <v>0</v>
      </c>
    </row>
    <row r="88" spans="1:8" x14ac:dyDescent="0.2">
      <c r="A88" s="405" t="s">
        <v>23</v>
      </c>
      <c r="B88" s="406"/>
      <c r="C88" s="406"/>
      <c r="D88" s="406"/>
      <c r="E88" s="407"/>
      <c r="F88" s="8">
        <f>POPIS!A2210</f>
        <v>0</v>
      </c>
      <c r="G88" s="8">
        <f>POPIS!K2210</f>
        <v>0</v>
      </c>
      <c r="H88" s="8">
        <f>POPIS!L2210</f>
        <v>0</v>
      </c>
    </row>
    <row r="89" spans="1:8" x14ac:dyDescent="0.2">
      <c r="A89" s="405" t="s">
        <v>24</v>
      </c>
      <c r="B89" s="406"/>
      <c r="C89" s="406"/>
      <c r="D89" s="406"/>
      <c r="E89" s="407"/>
      <c r="F89" s="8">
        <f>POPIS!A2294</f>
        <v>0</v>
      </c>
      <c r="G89" s="8">
        <f>POPIS!K2294</f>
        <v>0</v>
      </c>
      <c r="H89" s="8">
        <f>POPIS!L2294</f>
        <v>0</v>
      </c>
    </row>
    <row r="90" spans="1:8" x14ac:dyDescent="0.2">
      <c r="A90" s="405" t="s">
        <v>25</v>
      </c>
      <c r="B90" s="406"/>
      <c r="C90" s="406"/>
      <c r="D90" s="406"/>
      <c r="E90" s="407"/>
      <c r="F90" s="8">
        <f>POPIS!A2384</f>
        <v>0</v>
      </c>
      <c r="G90" s="8">
        <f>POPIS!K2384</f>
        <v>0</v>
      </c>
      <c r="H90" s="8">
        <f>POPIS!L2384</f>
        <v>0</v>
      </c>
    </row>
    <row r="91" spans="1:8" x14ac:dyDescent="0.2">
      <c r="A91" s="405" t="s">
        <v>26</v>
      </c>
      <c r="B91" s="406"/>
      <c r="C91" s="406"/>
      <c r="D91" s="406"/>
      <c r="E91" s="407"/>
      <c r="F91" s="8">
        <f>POPIS!A2469</f>
        <v>0</v>
      </c>
      <c r="G91" s="8">
        <f>POPIS!K2469</f>
        <v>0</v>
      </c>
      <c r="H91" s="8">
        <f>POPIS!L2469</f>
        <v>0</v>
      </c>
    </row>
    <row r="92" spans="1:8" x14ac:dyDescent="0.2">
      <c r="A92" s="405" t="s">
        <v>27</v>
      </c>
      <c r="B92" s="406"/>
      <c r="C92" s="406"/>
      <c r="D92" s="406"/>
      <c r="E92" s="407"/>
      <c r="F92" s="8">
        <f>POPIS!A2553</f>
        <v>0</v>
      </c>
      <c r="G92" s="8">
        <f>POPIS!K2553</f>
        <v>0</v>
      </c>
      <c r="H92" s="8">
        <f>POPIS!L2553</f>
        <v>0</v>
      </c>
    </row>
    <row r="93" spans="1:8" x14ac:dyDescent="0.2">
      <c r="A93" s="405" t="s">
        <v>28</v>
      </c>
      <c r="B93" s="406"/>
      <c r="C93" s="406"/>
      <c r="D93" s="406"/>
      <c r="E93" s="407"/>
      <c r="F93" s="8">
        <f>POPIS!A2646</f>
        <v>0</v>
      </c>
      <c r="G93" s="8">
        <f>POPIS!K2646</f>
        <v>0</v>
      </c>
      <c r="H93" s="8">
        <f>POPIS!L2646</f>
        <v>0</v>
      </c>
    </row>
    <row r="94" spans="1:8" x14ac:dyDescent="0.2">
      <c r="A94" s="397" t="s">
        <v>37</v>
      </c>
      <c r="B94" s="388"/>
      <c r="C94" s="388"/>
      <c r="D94" s="388"/>
      <c r="E94" s="389"/>
      <c r="F94" s="9">
        <f>SUM(F72+F50+F28+F6)</f>
        <v>775</v>
      </c>
      <c r="G94" s="134">
        <f t="shared" ref="G94:H94" si="4">SUM(G72+G50+G28+G6)</f>
        <v>65766</v>
      </c>
      <c r="H94" s="134">
        <f t="shared" si="4"/>
        <v>129011</v>
      </c>
    </row>
    <row r="95" spans="1:8" s="165" customFormat="1" x14ac:dyDescent="0.2">
      <c r="A95" s="405" t="s">
        <v>2373</v>
      </c>
      <c r="B95" s="406"/>
      <c r="C95" s="406"/>
      <c r="D95" s="406"/>
      <c r="E95" s="407"/>
      <c r="F95" s="8">
        <f>HERITAGE!A35</f>
        <v>45</v>
      </c>
      <c r="G95" s="8">
        <f>HERITAGE!J35</f>
        <v>954</v>
      </c>
      <c r="H95" s="8">
        <f>HERITAGE!K35</f>
        <v>1910</v>
      </c>
    </row>
    <row r="96" spans="1:8" s="165" customFormat="1" x14ac:dyDescent="0.2">
      <c r="A96" s="405" t="s">
        <v>2370</v>
      </c>
      <c r="B96" s="406"/>
      <c r="C96" s="406"/>
      <c r="D96" s="406"/>
      <c r="E96" s="407"/>
      <c r="F96" s="8">
        <f>DIFUZNI!A4</f>
        <v>3</v>
      </c>
      <c r="G96" s="8">
        <f>DIFUZNI!J4</f>
        <v>64</v>
      </c>
      <c r="H96" s="8">
        <f>DIFUZNI!K4</f>
        <v>126</v>
      </c>
    </row>
    <row r="97" spans="1:11" s="165" customFormat="1" x14ac:dyDescent="0.2">
      <c r="A97" s="405" t="s">
        <v>2371</v>
      </c>
      <c r="B97" s="406"/>
      <c r="C97" s="406"/>
      <c r="D97" s="406"/>
      <c r="E97" s="407"/>
      <c r="F97" s="8">
        <f>INTEGRALNI!A5</f>
        <v>33</v>
      </c>
      <c r="G97" s="8">
        <f>INTEGRALNI!M5</f>
        <v>674</v>
      </c>
      <c r="H97" s="8">
        <f>INTEGRALNI!N5</f>
        <v>1402</v>
      </c>
    </row>
    <row r="98" spans="1:11" s="165" customFormat="1" x14ac:dyDescent="0.2">
      <c r="A98" s="405" t="s">
        <v>2372</v>
      </c>
      <c r="B98" s="406"/>
      <c r="C98" s="406"/>
      <c r="D98" s="406"/>
      <c r="E98" s="407"/>
      <c r="F98" s="8">
        <f>'HOTELI POSEBNOG STANDARDA'!A4</f>
        <v>7</v>
      </c>
      <c r="G98" s="8">
        <f>'HOTELI POSEBNOG STANDARDA'!J4</f>
        <v>1648</v>
      </c>
      <c r="H98" s="8">
        <f>'HOTELI POSEBNOG STANDARDA'!K4</f>
        <v>3295</v>
      </c>
    </row>
    <row r="99" spans="1:11" s="165" customFormat="1" x14ac:dyDescent="0.2">
      <c r="A99" s="397" t="s">
        <v>2369</v>
      </c>
      <c r="B99" s="388"/>
      <c r="C99" s="388"/>
      <c r="D99" s="388"/>
      <c r="E99" s="389"/>
      <c r="F99" s="164">
        <f>SUM(F94:F98)</f>
        <v>863</v>
      </c>
      <c r="G99" s="164">
        <f>SUM(G94:G98)</f>
        <v>69106</v>
      </c>
      <c r="H99" s="164">
        <f>SUM(H94:H98)</f>
        <v>135744</v>
      </c>
    </row>
    <row r="100" spans="1:11" x14ac:dyDescent="0.2">
      <c r="A100" s="386"/>
      <c r="B100" s="398"/>
      <c r="C100" s="398"/>
      <c r="D100" s="398"/>
      <c r="E100" s="398"/>
      <c r="F100" s="10"/>
      <c r="G100" s="10"/>
      <c r="H100" s="10"/>
      <c r="I100" s="10"/>
      <c r="J100" s="10"/>
      <c r="K100" s="10"/>
    </row>
    <row r="101" spans="1:11" x14ac:dyDescent="0.2">
      <c r="A101" s="386"/>
      <c r="B101" s="398"/>
      <c r="C101" s="398"/>
      <c r="D101" s="398"/>
      <c r="E101" s="398"/>
      <c r="F101" s="10"/>
      <c r="G101" s="10"/>
      <c r="H101" s="10"/>
      <c r="I101" s="10"/>
      <c r="J101" s="10"/>
      <c r="K101" s="10"/>
    </row>
    <row r="102" spans="1:11" ht="18" customHeight="1" x14ac:dyDescent="0.2">
      <c r="A102" s="408" t="s">
        <v>2</v>
      </c>
      <c r="B102" s="398"/>
      <c r="C102" s="398"/>
      <c r="D102" s="398"/>
      <c r="E102" s="398"/>
      <c r="F102" s="2"/>
      <c r="G102" s="2"/>
      <c r="H102" s="2"/>
      <c r="I102" s="2"/>
      <c r="J102" s="2"/>
      <c r="K102" s="2"/>
    </row>
    <row r="103" spans="1:11" x14ac:dyDescent="0.2">
      <c r="A103" s="409"/>
      <c r="B103" s="398"/>
      <c r="C103" s="398"/>
      <c r="D103" s="398"/>
      <c r="E103" s="398"/>
      <c r="F103" s="2"/>
      <c r="G103" s="2"/>
      <c r="H103" s="2"/>
      <c r="I103" s="2"/>
      <c r="J103" s="2"/>
      <c r="K103" s="2"/>
    </row>
    <row r="104" spans="1:11" ht="38.25" x14ac:dyDescent="0.2">
      <c r="A104" s="410" t="s">
        <v>29</v>
      </c>
      <c r="B104" s="388"/>
      <c r="C104" s="388"/>
      <c r="D104" s="388"/>
      <c r="E104" s="389"/>
      <c r="F104" s="4" t="s">
        <v>30</v>
      </c>
      <c r="G104" s="4" t="s">
        <v>31</v>
      </c>
      <c r="H104" s="4" t="s">
        <v>32</v>
      </c>
    </row>
    <row r="105" spans="1:11" x14ac:dyDescent="0.2">
      <c r="A105" s="404" t="s">
        <v>33</v>
      </c>
      <c r="B105" s="388"/>
      <c r="C105" s="388"/>
      <c r="D105" s="388"/>
      <c r="E105" s="389"/>
      <c r="F105" s="6">
        <f>SUM(F106:F126)</f>
        <v>0</v>
      </c>
      <c r="G105" s="6">
        <f t="shared" ref="G105:H105" si="5">SUM(G106:G126)</f>
        <v>0</v>
      </c>
      <c r="H105" s="6">
        <f t="shared" si="5"/>
        <v>0</v>
      </c>
    </row>
    <row r="106" spans="1:11" x14ac:dyDescent="0.2">
      <c r="A106" s="405" t="s">
        <v>8</v>
      </c>
      <c r="B106" s="406"/>
      <c r="C106" s="406"/>
      <c r="D106" s="406"/>
      <c r="E106" s="407"/>
      <c r="F106" s="8">
        <f>POPIS!A121</f>
        <v>0</v>
      </c>
      <c r="G106" s="8">
        <f>POPIS!K121</f>
        <v>0</v>
      </c>
      <c r="H106" s="8">
        <f>POPIS!L121</f>
        <v>0</v>
      </c>
    </row>
    <row r="107" spans="1:11" x14ac:dyDescent="0.2">
      <c r="A107" s="387" t="s">
        <v>9</v>
      </c>
      <c r="B107" s="388"/>
      <c r="C107" s="388"/>
      <c r="D107" s="388"/>
      <c r="E107" s="389"/>
      <c r="F107" s="8">
        <f>POPIS!A416</f>
        <v>0</v>
      </c>
      <c r="G107" s="8">
        <f>POPIS!K416</f>
        <v>0</v>
      </c>
      <c r="H107" s="8">
        <f>POPIS!L416</f>
        <v>0</v>
      </c>
    </row>
    <row r="108" spans="1:11" x14ac:dyDescent="0.2">
      <c r="A108" s="387" t="s">
        <v>10</v>
      </c>
      <c r="B108" s="388"/>
      <c r="C108" s="388"/>
      <c r="D108" s="388"/>
      <c r="E108" s="389"/>
      <c r="F108" s="8">
        <f>POPIS!A561</f>
        <v>0</v>
      </c>
      <c r="G108" s="8">
        <f>POPIS!K561</f>
        <v>0</v>
      </c>
      <c r="H108" s="8">
        <f>POPIS!L561</f>
        <v>0</v>
      </c>
    </row>
    <row r="109" spans="1:11" x14ac:dyDescent="0.2">
      <c r="A109" s="387" t="s">
        <v>11</v>
      </c>
      <c r="B109" s="388"/>
      <c r="C109" s="388"/>
      <c r="D109" s="388"/>
      <c r="E109" s="389"/>
      <c r="F109" s="8">
        <f>POPIS!A700</f>
        <v>0</v>
      </c>
      <c r="G109" s="8">
        <f>POPIS!K700</f>
        <v>0</v>
      </c>
      <c r="H109" s="8">
        <f>POPIS!L700</f>
        <v>0</v>
      </c>
    </row>
    <row r="110" spans="1:11" x14ac:dyDescent="0.2">
      <c r="A110" s="387" t="s">
        <v>12</v>
      </c>
      <c r="B110" s="388"/>
      <c r="C110" s="388"/>
      <c r="D110" s="388"/>
      <c r="E110" s="389"/>
      <c r="F110" s="8">
        <f>POPIS!A866</f>
        <v>0</v>
      </c>
      <c r="G110" s="8">
        <f>POPIS!K866</f>
        <v>0</v>
      </c>
      <c r="H110" s="8">
        <f>POPIS!L866</f>
        <v>0</v>
      </c>
    </row>
    <row r="111" spans="1:11" x14ac:dyDescent="0.2">
      <c r="A111" s="387" t="s">
        <v>13</v>
      </c>
      <c r="B111" s="388"/>
      <c r="C111" s="388"/>
      <c r="D111" s="388"/>
      <c r="E111" s="389"/>
      <c r="F111" s="8">
        <f>POPIS!A1121</f>
        <v>0</v>
      </c>
      <c r="G111" s="8">
        <f>POPIS!K1121</f>
        <v>0</v>
      </c>
      <c r="H111" s="8">
        <f>POPIS!L1121</f>
        <v>0</v>
      </c>
    </row>
    <row r="112" spans="1:11" x14ac:dyDescent="0.2">
      <c r="A112" s="387" t="s">
        <v>14</v>
      </c>
      <c r="B112" s="388"/>
      <c r="C112" s="388"/>
      <c r="D112" s="388"/>
      <c r="E112" s="389"/>
      <c r="F112" s="8">
        <f>POPIS!A1359</f>
        <v>0</v>
      </c>
      <c r="G112" s="8">
        <f>POPIS!K1359</f>
        <v>0</v>
      </c>
      <c r="H112" s="8">
        <f>POPIS!L1359</f>
        <v>0</v>
      </c>
    </row>
    <row r="113" spans="1:8" x14ac:dyDescent="0.2">
      <c r="A113" s="387" t="s">
        <v>15</v>
      </c>
      <c r="B113" s="388"/>
      <c r="C113" s="388"/>
      <c r="D113" s="388"/>
      <c r="E113" s="389"/>
      <c r="F113" s="8">
        <f>POPIS!A1455</f>
        <v>0</v>
      </c>
      <c r="G113" s="8">
        <f>POPIS!K1455</f>
        <v>0</v>
      </c>
      <c r="H113" s="8">
        <f>POPIS!L1455</f>
        <v>0</v>
      </c>
    </row>
    <row r="114" spans="1:8" x14ac:dyDescent="0.2">
      <c r="A114" s="387" t="s">
        <v>16</v>
      </c>
      <c r="B114" s="388"/>
      <c r="C114" s="388"/>
      <c r="D114" s="388"/>
      <c r="E114" s="389"/>
      <c r="F114" s="8">
        <f>POPIS!A1542</f>
        <v>0</v>
      </c>
      <c r="G114" s="8">
        <f>POPIS!K1542</f>
        <v>0</v>
      </c>
      <c r="H114" s="8">
        <f>POPIS!L1542</f>
        <v>0</v>
      </c>
    </row>
    <row r="115" spans="1:8" x14ac:dyDescent="0.2">
      <c r="A115" s="387" t="s">
        <v>17</v>
      </c>
      <c r="B115" s="388"/>
      <c r="C115" s="388"/>
      <c r="D115" s="388"/>
      <c r="E115" s="389"/>
      <c r="F115" s="8">
        <f>POPIS!A1679</f>
        <v>0</v>
      </c>
      <c r="G115" s="8">
        <f>POPIS!K1679</f>
        <v>0</v>
      </c>
      <c r="H115" s="8">
        <f>POPIS!L1679</f>
        <v>0</v>
      </c>
    </row>
    <row r="116" spans="1:8" x14ac:dyDescent="0.2">
      <c r="A116" s="387" t="s">
        <v>18</v>
      </c>
      <c r="B116" s="388"/>
      <c r="C116" s="388"/>
      <c r="D116" s="388"/>
      <c r="E116" s="389"/>
      <c r="F116" s="8">
        <f>POPIS!A1775</f>
        <v>0</v>
      </c>
      <c r="G116" s="8">
        <f>POPIS!K1775</f>
        <v>0</v>
      </c>
      <c r="H116" s="8">
        <f>POPIS!L1775</f>
        <v>0</v>
      </c>
    </row>
    <row r="117" spans="1:8" x14ac:dyDescent="0.2">
      <c r="A117" s="387" t="s">
        <v>19</v>
      </c>
      <c r="B117" s="388"/>
      <c r="C117" s="388"/>
      <c r="D117" s="388"/>
      <c r="E117" s="389"/>
      <c r="F117" s="8">
        <f>POPIS!A1865</f>
        <v>0</v>
      </c>
      <c r="G117" s="8">
        <f>POPIS!K1865</f>
        <v>0</v>
      </c>
      <c r="H117" s="8">
        <f>POPIS!L1865</f>
        <v>0</v>
      </c>
    </row>
    <row r="118" spans="1:8" x14ac:dyDescent="0.2">
      <c r="A118" s="387" t="s">
        <v>20</v>
      </c>
      <c r="B118" s="388"/>
      <c r="C118" s="388"/>
      <c r="D118" s="388"/>
      <c r="E118" s="389"/>
      <c r="F118" s="8">
        <f>POPIS!A1953</f>
        <v>0</v>
      </c>
      <c r="G118" s="8">
        <f>POPIS!K1953</f>
        <v>0</v>
      </c>
      <c r="H118" s="8">
        <f>POPIS!L1953</f>
        <v>0</v>
      </c>
    </row>
    <row r="119" spans="1:8" x14ac:dyDescent="0.2">
      <c r="A119" s="387" t="s">
        <v>21</v>
      </c>
      <c r="B119" s="388"/>
      <c r="C119" s="388"/>
      <c r="D119" s="388"/>
      <c r="E119" s="389"/>
      <c r="F119" s="8">
        <f>POPIS!A2038</f>
        <v>0</v>
      </c>
      <c r="G119" s="8">
        <f>POPIS!K2038</f>
        <v>0</v>
      </c>
      <c r="H119" s="8">
        <f>POPIS!L2038</f>
        <v>0</v>
      </c>
    </row>
    <row r="120" spans="1:8" x14ac:dyDescent="0.2">
      <c r="A120" s="387" t="s">
        <v>22</v>
      </c>
      <c r="B120" s="388"/>
      <c r="C120" s="388"/>
      <c r="D120" s="388"/>
      <c r="E120" s="389"/>
      <c r="F120" s="8">
        <f>POPIS!A2135</f>
        <v>0</v>
      </c>
      <c r="G120" s="8">
        <f>POPIS!K2135</f>
        <v>0</v>
      </c>
      <c r="H120" s="8">
        <f>POPIS!L2135</f>
        <v>0</v>
      </c>
    </row>
    <row r="121" spans="1:8" x14ac:dyDescent="0.2">
      <c r="A121" s="387" t="s">
        <v>23</v>
      </c>
      <c r="B121" s="388"/>
      <c r="C121" s="388"/>
      <c r="D121" s="388"/>
      <c r="E121" s="389"/>
      <c r="F121" s="8">
        <f>POPIS!A2217</f>
        <v>0</v>
      </c>
      <c r="G121" s="8">
        <f>POPIS!K2217</f>
        <v>0</v>
      </c>
      <c r="H121" s="8">
        <f>POPIS!L2217</f>
        <v>0</v>
      </c>
    </row>
    <row r="122" spans="1:8" x14ac:dyDescent="0.2">
      <c r="A122" s="387" t="s">
        <v>24</v>
      </c>
      <c r="B122" s="388"/>
      <c r="C122" s="388"/>
      <c r="D122" s="388"/>
      <c r="E122" s="389"/>
      <c r="F122" s="8">
        <f>POPIS!A2301</f>
        <v>0</v>
      </c>
      <c r="G122" s="8">
        <f>POPIS!K2301</f>
        <v>0</v>
      </c>
      <c r="H122" s="8">
        <f>POPIS!L2301</f>
        <v>0</v>
      </c>
    </row>
    <row r="123" spans="1:8" x14ac:dyDescent="0.2">
      <c r="A123" s="387" t="s">
        <v>25</v>
      </c>
      <c r="B123" s="388"/>
      <c r="C123" s="388"/>
      <c r="D123" s="388"/>
      <c r="E123" s="389"/>
      <c r="F123" s="8">
        <f>POPIS!A2391</f>
        <v>0</v>
      </c>
      <c r="G123" s="8">
        <f>POPIS!K2391</f>
        <v>0</v>
      </c>
      <c r="H123" s="8">
        <f>POPIS!L2391</f>
        <v>0</v>
      </c>
    </row>
    <row r="124" spans="1:8" x14ac:dyDescent="0.2">
      <c r="A124" s="387" t="s">
        <v>26</v>
      </c>
      <c r="B124" s="388"/>
      <c r="C124" s="388"/>
      <c r="D124" s="388"/>
      <c r="E124" s="389"/>
      <c r="F124" s="8">
        <f>POPIS!A2476</f>
        <v>0</v>
      </c>
      <c r="G124" s="8">
        <f>POPIS!K2476</f>
        <v>0</v>
      </c>
      <c r="H124" s="8">
        <f>POPIS!L2476</f>
        <v>0</v>
      </c>
    </row>
    <row r="125" spans="1:8" x14ac:dyDescent="0.2">
      <c r="A125" s="387" t="s">
        <v>27</v>
      </c>
      <c r="B125" s="388"/>
      <c r="C125" s="388"/>
      <c r="D125" s="388"/>
      <c r="E125" s="389"/>
      <c r="F125" s="8">
        <f>POPIS!A2560</f>
        <v>0</v>
      </c>
      <c r="G125" s="8">
        <f>POPIS!K2560</f>
        <v>0</v>
      </c>
      <c r="H125" s="8">
        <f>POPIS!L2560</f>
        <v>0</v>
      </c>
    </row>
    <row r="126" spans="1:8" x14ac:dyDescent="0.2">
      <c r="A126" s="387" t="s">
        <v>28</v>
      </c>
      <c r="B126" s="388"/>
      <c r="C126" s="388"/>
      <c r="D126" s="388"/>
      <c r="E126" s="389"/>
      <c r="F126" s="8">
        <f>POPIS!A2653</f>
        <v>0</v>
      </c>
      <c r="G126" s="8">
        <f>POPIS!K2653</f>
        <v>0</v>
      </c>
      <c r="H126" s="8">
        <f>POPIS!L2653</f>
        <v>0</v>
      </c>
    </row>
    <row r="127" spans="1:8" x14ac:dyDescent="0.2">
      <c r="A127" s="404" t="s">
        <v>34</v>
      </c>
      <c r="B127" s="388"/>
      <c r="C127" s="388"/>
      <c r="D127" s="388"/>
      <c r="E127" s="389"/>
      <c r="F127" s="6">
        <f>SUM(F128:F148)</f>
        <v>3</v>
      </c>
      <c r="G127" s="6">
        <f t="shared" ref="G127:H127" si="6">SUM(G128:G148)</f>
        <v>57</v>
      </c>
      <c r="H127" s="6">
        <f t="shared" si="6"/>
        <v>112</v>
      </c>
    </row>
    <row r="128" spans="1:8" x14ac:dyDescent="0.2">
      <c r="A128" s="405" t="s">
        <v>8</v>
      </c>
      <c r="B128" s="406"/>
      <c r="C128" s="406"/>
      <c r="D128" s="406"/>
      <c r="E128" s="407"/>
      <c r="F128" s="8">
        <f>POPIS!A123</f>
        <v>0</v>
      </c>
      <c r="G128" s="8">
        <f>POPIS!K123</f>
        <v>0</v>
      </c>
      <c r="H128" s="8">
        <f>POPIS!L123</f>
        <v>0</v>
      </c>
    </row>
    <row r="129" spans="1:8" x14ac:dyDescent="0.2">
      <c r="A129" s="387" t="s">
        <v>9</v>
      </c>
      <c r="B129" s="388"/>
      <c r="C129" s="388"/>
      <c r="D129" s="388"/>
      <c r="E129" s="389"/>
      <c r="F129" s="8">
        <f>POPIS!A418</f>
        <v>0</v>
      </c>
      <c r="G129" s="8">
        <f>POPIS!K418</f>
        <v>0</v>
      </c>
      <c r="H129" s="8">
        <f>POPIS!L418</f>
        <v>0</v>
      </c>
    </row>
    <row r="130" spans="1:8" x14ac:dyDescent="0.2">
      <c r="A130" s="387" t="s">
        <v>10</v>
      </c>
      <c r="B130" s="388"/>
      <c r="C130" s="388"/>
      <c r="D130" s="388"/>
      <c r="E130" s="389"/>
      <c r="F130" s="8">
        <f>POPIS!A563</f>
        <v>0</v>
      </c>
      <c r="G130" s="8">
        <f>POPIS!K563</f>
        <v>0</v>
      </c>
      <c r="H130" s="8">
        <f>POPIS!L563</f>
        <v>0</v>
      </c>
    </row>
    <row r="131" spans="1:8" x14ac:dyDescent="0.2">
      <c r="A131" s="387" t="s">
        <v>11</v>
      </c>
      <c r="B131" s="388"/>
      <c r="C131" s="388"/>
      <c r="D131" s="388"/>
      <c r="E131" s="389"/>
      <c r="F131" s="8">
        <f>POPIS!A702</f>
        <v>1</v>
      </c>
      <c r="G131" s="8">
        <f>POPIS!K702</f>
        <v>14</v>
      </c>
      <c r="H131" s="8">
        <f>POPIS!L702</f>
        <v>27</v>
      </c>
    </row>
    <row r="132" spans="1:8" x14ac:dyDescent="0.2">
      <c r="A132" s="387" t="s">
        <v>12</v>
      </c>
      <c r="B132" s="388"/>
      <c r="C132" s="388"/>
      <c r="D132" s="388"/>
      <c r="E132" s="389"/>
      <c r="F132" s="8">
        <f>POPIS!A868</f>
        <v>0</v>
      </c>
      <c r="G132" s="8">
        <f>POPIS!K868</f>
        <v>0</v>
      </c>
      <c r="H132" s="8">
        <f>POPIS!L868</f>
        <v>0</v>
      </c>
    </row>
    <row r="133" spans="1:8" x14ac:dyDescent="0.2">
      <c r="A133" s="387" t="s">
        <v>13</v>
      </c>
      <c r="B133" s="388"/>
      <c r="C133" s="388"/>
      <c r="D133" s="388"/>
      <c r="E133" s="389"/>
      <c r="F133" s="8">
        <f>POPIS!A1123</f>
        <v>1</v>
      </c>
      <c r="G133" s="8">
        <f>POPIS!K1123</f>
        <v>21</v>
      </c>
      <c r="H133" s="8">
        <f>POPIS!L1123</f>
        <v>40</v>
      </c>
    </row>
    <row r="134" spans="1:8" x14ac:dyDescent="0.2">
      <c r="A134" s="387" t="s">
        <v>14</v>
      </c>
      <c r="B134" s="388"/>
      <c r="C134" s="388"/>
      <c r="D134" s="388"/>
      <c r="E134" s="389"/>
      <c r="F134" s="8">
        <f>POPIS!A1361</f>
        <v>0</v>
      </c>
      <c r="G134" s="8">
        <f>POPIS!K1361</f>
        <v>0</v>
      </c>
      <c r="H134" s="8">
        <f>POPIS!L1361</f>
        <v>0</v>
      </c>
    </row>
    <row r="135" spans="1:8" x14ac:dyDescent="0.2">
      <c r="A135" s="387" t="s">
        <v>15</v>
      </c>
      <c r="B135" s="388"/>
      <c r="C135" s="388"/>
      <c r="D135" s="388"/>
      <c r="E135" s="389"/>
      <c r="F135" s="8">
        <f>POPIS!A1457</f>
        <v>0</v>
      </c>
      <c r="G135" s="8">
        <f>POPIS!K1457</f>
        <v>0</v>
      </c>
      <c r="H135" s="8">
        <f>POPIS!L1457</f>
        <v>0</v>
      </c>
    </row>
    <row r="136" spans="1:8" x14ac:dyDescent="0.2">
      <c r="A136" s="387" t="s">
        <v>16</v>
      </c>
      <c r="B136" s="388"/>
      <c r="C136" s="388"/>
      <c r="D136" s="388"/>
      <c r="E136" s="389"/>
      <c r="F136" s="8">
        <f>POPIS!A1544</f>
        <v>0</v>
      </c>
      <c r="G136" s="8">
        <f>POPIS!K1544</f>
        <v>0</v>
      </c>
      <c r="H136" s="8">
        <f>POPIS!L1544</f>
        <v>0</v>
      </c>
    </row>
    <row r="137" spans="1:8" x14ac:dyDescent="0.2">
      <c r="A137" s="387" t="s">
        <v>17</v>
      </c>
      <c r="B137" s="388"/>
      <c r="C137" s="388"/>
      <c r="D137" s="388"/>
      <c r="E137" s="389"/>
      <c r="F137" s="8">
        <f>POPIS!A1681</f>
        <v>1</v>
      </c>
      <c r="G137" s="8">
        <f>POPIS!K1681</f>
        <v>22</v>
      </c>
      <c r="H137" s="8">
        <f>POPIS!L1681</f>
        <v>45</v>
      </c>
    </row>
    <row r="138" spans="1:8" x14ac:dyDescent="0.2">
      <c r="A138" s="387" t="s">
        <v>18</v>
      </c>
      <c r="B138" s="388"/>
      <c r="C138" s="388"/>
      <c r="D138" s="388"/>
      <c r="E138" s="389"/>
      <c r="F138" s="8">
        <f>POPIS!A1777</f>
        <v>0</v>
      </c>
      <c r="G138" s="8">
        <f>POPIS!K1777</f>
        <v>0</v>
      </c>
      <c r="H138" s="8">
        <f>POPIS!L1777</f>
        <v>0</v>
      </c>
    </row>
    <row r="139" spans="1:8" x14ac:dyDescent="0.2">
      <c r="A139" s="387" t="s">
        <v>19</v>
      </c>
      <c r="B139" s="388"/>
      <c r="C139" s="388"/>
      <c r="D139" s="388"/>
      <c r="E139" s="389"/>
      <c r="F139" s="8">
        <f>POPIS!A1867</f>
        <v>0</v>
      </c>
      <c r="G139" s="8">
        <f>POPIS!K1867</f>
        <v>0</v>
      </c>
      <c r="H139" s="8">
        <f>POPIS!L1867</f>
        <v>0</v>
      </c>
    </row>
    <row r="140" spans="1:8" x14ac:dyDescent="0.2">
      <c r="A140" s="387" t="s">
        <v>20</v>
      </c>
      <c r="B140" s="388"/>
      <c r="C140" s="388"/>
      <c r="D140" s="388"/>
      <c r="E140" s="389"/>
      <c r="F140" s="8">
        <f>POPIS!A1955</f>
        <v>0</v>
      </c>
      <c r="G140" s="8">
        <f>POPIS!K1955</f>
        <v>0</v>
      </c>
      <c r="H140" s="8">
        <f>POPIS!L1955</f>
        <v>0</v>
      </c>
    </row>
    <row r="141" spans="1:8" x14ac:dyDescent="0.2">
      <c r="A141" s="387" t="s">
        <v>21</v>
      </c>
      <c r="B141" s="388"/>
      <c r="C141" s="388"/>
      <c r="D141" s="388"/>
      <c r="E141" s="389"/>
      <c r="F141" s="8">
        <f>POPIS!A2040</f>
        <v>0</v>
      </c>
      <c r="G141" s="8">
        <f>POPIS!K2040</f>
        <v>0</v>
      </c>
      <c r="H141" s="8">
        <f>POPIS!L2040</f>
        <v>0</v>
      </c>
    </row>
    <row r="142" spans="1:8" x14ac:dyDescent="0.2">
      <c r="A142" s="387" t="s">
        <v>22</v>
      </c>
      <c r="B142" s="388"/>
      <c r="C142" s="388"/>
      <c r="D142" s="388"/>
      <c r="E142" s="389"/>
      <c r="F142" s="8">
        <f>POPIS!A2137</f>
        <v>0</v>
      </c>
      <c r="G142" s="8">
        <f>POPIS!K2137</f>
        <v>0</v>
      </c>
      <c r="H142" s="8">
        <f>POPIS!L2137</f>
        <v>0</v>
      </c>
    </row>
    <row r="143" spans="1:8" x14ac:dyDescent="0.2">
      <c r="A143" s="387" t="s">
        <v>23</v>
      </c>
      <c r="B143" s="388"/>
      <c r="C143" s="388"/>
      <c r="D143" s="388"/>
      <c r="E143" s="389"/>
      <c r="F143" s="8">
        <f>POPIS!A2219</f>
        <v>0</v>
      </c>
      <c r="G143" s="8">
        <f>POPIS!K2219</f>
        <v>0</v>
      </c>
      <c r="H143" s="8">
        <f>POPIS!L2219</f>
        <v>0</v>
      </c>
    </row>
    <row r="144" spans="1:8" x14ac:dyDescent="0.2">
      <c r="A144" s="387" t="s">
        <v>24</v>
      </c>
      <c r="B144" s="388"/>
      <c r="C144" s="388"/>
      <c r="D144" s="388"/>
      <c r="E144" s="389"/>
      <c r="F144" s="8">
        <f>POPIS!A2303</f>
        <v>0</v>
      </c>
      <c r="G144" s="8">
        <f>POPIS!K2303</f>
        <v>0</v>
      </c>
      <c r="H144" s="8">
        <f>POPIS!L2303</f>
        <v>0</v>
      </c>
    </row>
    <row r="145" spans="1:8" x14ac:dyDescent="0.2">
      <c r="A145" s="387" t="s">
        <v>25</v>
      </c>
      <c r="B145" s="388"/>
      <c r="C145" s="388"/>
      <c r="D145" s="388"/>
      <c r="E145" s="389"/>
      <c r="F145" s="8">
        <f>POPIS!A2393</f>
        <v>0</v>
      </c>
      <c r="G145" s="8">
        <f>POPIS!K2393</f>
        <v>0</v>
      </c>
      <c r="H145" s="8">
        <f>POPIS!L2393</f>
        <v>0</v>
      </c>
    </row>
    <row r="146" spans="1:8" x14ac:dyDescent="0.2">
      <c r="A146" s="387" t="s">
        <v>26</v>
      </c>
      <c r="B146" s="388"/>
      <c r="C146" s="388"/>
      <c r="D146" s="388"/>
      <c r="E146" s="389"/>
      <c r="F146" s="8">
        <f>POPIS!A2478</f>
        <v>0</v>
      </c>
      <c r="G146" s="8">
        <f>POPIS!K2478</f>
        <v>0</v>
      </c>
      <c r="H146" s="8">
        <f>POPIS!L2478</f>
        <v>0</v>
      </c>
    </row>
    <row r="147" spans="1:8" x14ac:dyDescent="0.2">
      <c r="A147" s="387" t="s">
        <v>27</v>
      </c>
      <c r="B147" s="388"/>
      <c r="C147" s="388"/>
      <c r="D147" s="388"/>
      <c r="E147" s="389"/>
      <c r="F147" s="8">
        <f>POPIS!A2562</f>
        <v>0</v>
      </c>
      <c r="G147" s="8">
        <f>POPIS!K2562</f>
        <v>0</v>
      </c>
      <c r="H147" s="8">
        <f>POPIS!L2562</f>
        <v>0</v>
      </c>
    </row>
    <row r="148" spans="1:8" x14ac:dyDescent="0.2">
      <c r="A148" s="387" t="s">
        <v>28</v>
      </c>
      <c r="B148" s="388"/>
      <c r="C148" s="388"/>
      <c r="D148" s="388"/>
      <c r="E148" s="389"/>
      <c r="F148" s="8">
        <f>POPIS!A2655</f>
        <v>0</v>
      </c>
      <c r="G148" s="8">
        <f>POPIS!K2655</f>
        <v>0</v>
      </c>
      <c r="H148" s="8">
        <f>POPIS!L2655</f>
        <v>0</v>
      </c>
    </row>
    <row r="149" spans="1:8" x14ac:dyDescent="0.2">
      <c r="A149" s="404" t="s">
        <v>35</v>
      </c>
      <c r="B149" s="388"/>
      <c r="C149" s="388"/>
      <c r="D149" s="388"/>
      <c r="E149" s="389"/>
      <c r="F149" s="6">
        <f>SUM(F150:F170)</f>
        <v>17</v>
      </c>
      <c r="G149" s="6">
        <f>SUM(G150:G170)</f>
        <v>793</v>
      </c>
      <c r="H149" s="6">
        <f>SUM(H150:H170)</f>
        <v>1974</v>
      </c>
    </row>
    <row r="150" spans="1:8" x14ac:dyDescent="0.2">
      <c r="A150" s="405" t="s">
        <v>8</v>
      </c>
      <c r="B150" s="406"/>
      <c r="C150" s="406"/>
      <c r="D150" s="406"/>
      <c r="E150" s="407"/>
      <c r="F150" s="8">
        <f>POPIS!A125</f>
        <v>4</v>
      </c>
      <c r="G150" s="8">
        <f>POPIS!K125</f>
        <v>239</v>
      </c>
      <c r="H150" s="8">
        <f>POPIS!L125</f>
        <v>682</v>
      </c>
    </row>
    <row r="151" spans="1:8" x14ac:dyDescent="0.2">
      <c r="A151" s="387" t="s">
        <v>9</v>
      </c>
      <c r="B151" s="388"/>
      <c r="C151" s="388"/>
      <c r="D151" s="388"/>
      <c r="E151" s="389"/>
      <c r="F151" s="8">
        <f>POPIS!A420</f>
        <v>0</v>
      </c>
      <c r="G151" s="8">
        <f>POPIS!K420</f>
        <v>8</v>
      </c>
      <c r="H151" s="8">
        <f>POPIS!L420</f>
        <v>19</v>
      </c>
    </row>
    <row r="152" spans="1:8" x14ac:dyDescent="0.2">
      <c r="A152" s="387" t="s">
        <v>10</v>
      </c>
      <c r="B152" s="388"/>
      <c r="C152" s="388"/>
      <c r="D152" s="388"/>
      <c r="E152" s="389"/>
      <c r="F152" s="8">
        <f>POPIS!A565</f>
        <v>1</v>
      </c>
      <c r="G152" s="8">
        <f>POPIS!K565</f>
        <v>16</v>
      </c>
      <c r="H152" s="8">
        <f>POPIS!L565</f>
        <v>32</v>
      </c>
    </row>
    <row r="153" spans="1:8" x14ac:dyDescent="0.2">
      <c r="A153" s="387" t="s">
        <v>11</v>
      </c>
      <c r="B153" s="388"/>
      <c r="C153" s="388"/>
      <c r="D153" s="388"/>
      <c r="E153" s="389"/>
      <c r="F153" s="8">
        <f>POPIS!A704</f>
        <v>0</v>
      </c>
      <c r="G153" s="8">
        <f>POPIS!K704</f>
        <v>0</v>
      </c>
      <c r="H153" s="8">
        <f>POPIS!L704</f>
        <v>0</v>
      </c>
    </row>
    <row r="154" spans="1:8" x14ac:dyDescent="0.2">
      <c r="A154" s="405" t="s">
        <v>12</v>
      </c>
      <c r="B154" s="406"/>
      <c r="C154" s="406"/>
      <c r="D154" s="406"/>
      <c r="E154" s="407"/>
      <c r="F154" s="8">
        <f>POPIS!A869</f>
        <v>1</v>
      </c>
      <c r="G154" s="8">
        <f>POPIS!K869</f>
        <v>30</v>
      </c>
      <c r="H154" s="8">
        <f>POPIS!L869</f>
        <v>72</v>
      </c>
    </row>
    <row r="155" spans="1:8" x14ac:dyDescent="0.2">
      <c r="A155" s="387" t="s">
        <v>13</v>
      </c>
      <c r="B155" s="388"/>
      <c r="C155" s="388"/>
      <c r="D155" s="388"/>
      <c r="E155" s="389"/>
      <c r="F155" s="8">
        <f>POPIS!A1125</f>
        <v>9</v>
      </c>
      <c r="G155" s="8">
        <f>POPIS!K1125</f>
        <v>313</v>
      </c>
      <c r="H155" s="8">
        <f>POPIS!L1125</f>
        <v>788</v>
      </c>
    </row>
    <row r="156" spans="1:8" x14ac:dyDescent="0.2">
      <c r="A156" s="387" t="s">
        <v>14</v>
      </c>
      <c r="B156" s="388"/>
      <c r="C156" s="388"/>
      <c r="D156" s="388"/>
      <c r="E156" s="389"/>
      <c r="F156" s="8">
        <f>POPIS!A1363</f>
        <v>1</v>
      </c>
      <c r="G156" s="8">
        <f>POPIS!K1363</f>
        <v>179</v>
      </c>
      <c r="H156" s="8">
        <f>POPIS!L1363</f>
        <v>352</v>
      </c>
    </row>
    <row r="157" spans="1:8" x14ac:dyDescent="0.2">
      <c r="A157" s="387" t="s">
        <v>15</v>
      </c>
      <c r="B157" s="388"/>
      <c r="C157" s="388"/>
      <c r="D157" s="388"/>
      <c r="E157" s="389"/>
      <c r="F157" s="8">
        <f>POPIS!A1459</f>
        <v>0</v>
      </c>
      <c r="G157" s="8">
        <f>POPIS!K1459</f>
        <v>0</v>
      </c>
      <c r="H157" s="8">
        <f>POPIS!L1459</f>
        <v>0</v>
      </c>
    </row>
    <row r="158" spans="1:8" x14ac:dyDescent="0.2">
      <c r="A158" s="387" t="s">
        <v>16</v>
      </c>
      <c r="B158" s="388"/>
      <c r="C158" s="388"/>
      <c r="D158" s="388"/>
      <c r="E158" s="389"/>
      <c r="F158" s="8">
        <f>POPIS!A1546</f>
        <v>0</v>
      </c>
      <c r="G158" s="8">
        <f>POPIS!K1546</f>
        <v>0</v>
      </c>
      <c r="H158" s="8">
        <f>POPIS!L1546</f>
        <v>0</v>
      </c>
    </row>
    <row r="159" spans="1:8" x14ac:dyDescent="0.2">
      <c r="A159" s="387" t="s">
        <v>17</v>
      </c>
      <c r="B159" s="388"/>
      <c r="C159" s="388"/>
      <c r="D159" s="388"/>
      <c r="E159" s="389"/>
      <c r="F159" s="8">
        <f>POPIS!A1683</f>
        <v>1</v>
      </c>
      <c r="G159" s="8">
        <f>POPIS!K1683</f>
        <v>8</v>
      </c>
      <c r="H159" s="8">
        <f>POPIS!L1683</f>
        <v>29</v>
      </c>
    </row>
    <row r="160" spans="1:8" x14ac:dyDescent="0.2">
      <c r="A160" s="387" t="s">
        <v>18</v>
      </c>
      <c r="B160" s="388"/>
      <c r="C160" s="388"/>
      <c r="D160" s="388"/>
      <c r="E160" s="389"/>
      <c r="F160" s="8">
        <f>POPIS!A1779</f>
        <v>0</v>
      </c>
      <c r="G160" s="8">
        <f>POPIS!K1779</f>
        <v>0</v>
      </c>
      <c r="H160" s="8">
        <f>POPIS!L1779</f>
        <v>0</v>
      </c>
    </row>
    <row r="161" spans="1:8" x14ac:dyDescent="0.2">
      <c r="A161" s="387" t="s">
        <v>19</v>
      </c>
      <c r="B161" s="388"/>
      <c r="C161" s="388"/>
      <c r="D161" s="388"/>
      <c r="E161" s="389"/>
      <c r="F161" s="8">
        <f>POPIS!A1869</f>
        <v>0</v>
      </c>
      <c r="G161" s="8">
        <f>POPIS!K1869</f>
        <v>0</v>
      </c>
      <c r="H161" s="8">
        <f>POPIS!L1869</f>
        <v>0</v>
      </c>
    </row>
    <row r="162" spans="1:8" x14ac:dyDescent="0.2">
      <c r="A162" s="387" t="s">
        <v>20</v>
      </c>
      <c r="B162" s="388"/>
      <c r="C162" s="388"/>
      <c r="D162" s="388"/>
      <c r="E162" s="389"/>
      <c r="F162" s="8">
        <f>POPIS!A1957</f>
        <v>0</v>
      </c>
      <c r="G162" s="8">
        <f>POPIS!K1957</f>
        <v>0</v>
      </c>
      <c r="H162" s="8">
        <f>POPIS!L1957</f>
        <v>0</v>
      </c>
    </row>
    <row r="163" spans="1:8" x14ac:dyDescent="0.2">
      <c r="A163" s="387" t="s">
        <v>21</v>
      </c>
      <c r="B163" s="388"/>
      <c r="C163" s="388"/>
      <c r="D163" s="388"/>
      <c r="E163" s="389"/>
      <c r="F163" s="8">
        <f>POPIS!A2042</f>
        <v>0</v>
      </c>
      <c r="G163" s="8">
        <f>POPIS!K2042</f>
        <v>0</v>
      </c>
      <c r="H163" s="8">
        <f>POPIS!L2042</f>
        <v>0</v>
      </c>
    </row>
    <row r="164" spans="1:8" x14ac:dyDescent="0.2">
      <c r="A164" s="387" t="s">
        <v>22</v>
      </c>
      <c r="B164" s="388"/>
      <c r="C164" s="388"/>
      <c r="D164" s="388"/>
      <c r="E164" s="389"/>
      <c r="F164" s="8">
        <f>POPIS!A2139</f>
        <v>0</v>
      </c>
      <c r="G164" s="8">
        <f>POPIS!K2139</f>
        <v>0</v>
      </c>
      <c r="H164" s="8">
        <f>POPIS!L2139</f>
        <v>0</v>
      </c>
    </row>
    <row r="165" spans="1:8" x14ac:dyDescent="0.2">
      <c r="A165" s="387" t="s">
        <v>23</v>
      </c>
      <c r="B165" s="388"/>
      <c r="C165" s="388"/>
      <c r="D165" s="388"/>
      <c r="E165" s="389"/>
      <c r="F165" s="8">
        <f>POPIS!A2221</f>
        <v>0</v>
      </c>
      <c r="G165" s="8">
        <f>POPIS!K2221</f>
        <v>0</v>
      </c>
      <c r="H165" s="8">
        <f>POPIS!L2221</f>
        <v>0</v>
      </c>
    </row>
    <row r="166" spans="1:8" x14ac:dyDescent="0.2">
      <c r="A166" s="387" t="s">
        <v>24</v>
      </c>
      <c r="B166" s="388"/>
      <c r="C166" s="388"/>
      <c r="D166" s="388"/>
      <c r="E166" s="389"/>
      <c r="F166" s="8">
        <f>POPIS!A2305</f>
        <v>0</v>
      </c>
      <c r="G166" s="8">
        <f>POPIS!K2305</f>
        <v>0</v>
      </c>
      <c r="H166" s="8">
        <f>POPIS!L2305</f>
        <v>0</v>
      </c>
    </row>
    <row r="167" spans="1:8" x14ac:dyDescent="0.2">
      <c r="A167" s="387" t="s">
        <v>25</v>
      </c>
      <c r="B167" s="388"/>
      <c r="C167" s="388"/>
      <c r="D167" s="388"/>
      <c r="E167" s="389"/>
      <c r="F167" s="8">
        <f>POPIS!A2395</f>
        <v>0</v>
      </c>
      <c r="G167" s="8">
        <f>POPIS!K2395</f>
        <v>0</v>
      </c>
      <c r="H167" s="8">
        <f>POPIS!L2395</f>
        <v>0</v>
      </c>
    </row>
    <row r="168" spans="1:8" x14ac:dyDescent="0.2">
      <c r="A168" s="387" t="s">
        <v>26</v>
      </c>
      <c r="B168" s="388"/>
      <c r="C168" s="388"/>
      <c r="D168" s="388"/>
      <c r="E168" s="389"/>
      <c r="F168" s="8">
        <f>POPIS!A2480</f>
        <v>0</v>
      </c>
      <c r="G168" s="8">
        <f>POPIS!K2480</f>
        <v>0</v>
      </c>
      <c r="H168" s="8">
        <f>POPIS!L2480</f>
        <v>0</v>
      </c>
    </row>
    <row r="169" spans="1:8" x14ac:dyDescent="0.2">
      <c r="A169" s="387" t="s">
        <v>27</v>
      </c>
      <c r="B169" s="388"/>
      <c r="C169" s="388"/>
      <c r="D169" s="388"/>
      <c r="E169" s="389"/>
      <c r="F169" s="8">
        <f>POPIS!A2564</f>
        <v>0</v>
      </c>
      <c r="G169" s="8">
        <f>POPIS!K2564</f>
        <v>0</v>
      </c>
      <c r="H169" s="8">
        <f>POPIS!L2564</f>
        <v>0</v>
      </c>
    </row>
    <row r="170" spans="1:8" x14ac:dyDescent="0.2">
      <c r="A170" s="387" t="s">
        <v>28</v>
      </c>
      <c r="B170" s="388"/>
      <c r="C170" s="388"/>
      <c r="D170" s="388"/>
      <c r="E170" s="389"/>
      <c r="F170" s="8">
        <f>POPIS!A2657</f>
        <v>0</v>
      </c>
      <c r="G170" s="8">
        <f>POPIS!K2657</f>
        <v>0</v>
      </c>
      <c r="H170" s="8">
        <f>POPIS!L2657</f>
        <v>0</v>
      </c>
    </row>
    <row r="171" spans="1:8" x14ac:dyDescent="0.2">
      <c r="A171" s="404" t="s">
        <v>36</v>
      </c>
      <c r="B171" s="388"/>
      <c r="C171" s="388"/>
      <c r="D171" s="388"/>
      <c r="E171" s="389"/>
      <c r="F171" s="6">
        <f>SUM(F172:F192)</f>
        <v>0</v>
      </c>
      <c r="G171" s="6">
        <v>0</v>
      </c>
      <c r="H171" s="6">
        <v>0</v>
      </c>
    </row>
    <row r="172" spans="1:8" x14ac:dyDescent="0.2">
      <c r="A172" s="405" t="s">
        <v>8</v>
      </c>
      <c r="B172" s="406"/>
      <c r="C172" s="406"/>
      <c r="D172" s="406"/>
      <c r="E172" s="407"/>
      <c r="F172" s="8">
        <f>POPIS!A130</f>
        <v>0</v>
      </c>
      <c r="G172" s="8">
        <f>POPIS!K130</f>
        <v>0</v>
      </c>
      <c r="H172" s="8">
        <f>POPIS!L130</f>
        <v>0</v>
      </c>
    </row>
    <row r="173" spans="1:8" x14ac:dyDescent="0.2">
      <c r="A173" s="387" t="s">
        <v>9</v>
      </c>
      <c r="B173" s="388"/>
      <c r="C173" s="388"/>
      <c r="D173" s="388"/>
      <c r="E173" s="389"/>
      <c r="F173" s="8">
        <f>POPIS!A422</f>
        <v>0</v>
      </c>
      <c r="G173" s="8">
        <f>POPIS!K422</f>
        <v>0</v>
      </c>
      <c r="H173" s="8">
        <f>POPIS!L422</f>
        <v>0</v>
      </c>
    </row>
    <row r="174" spans="1:8" x14ac:dyDescent="0.2">
      <c r="A174" s="387" t="s">
        <v>10</v>
      </c>
      <c r="B174" s="388"/>
      <c r="C174" s="388"/>
      <c r="D174" s="388"/>
      <c r="E174" s="389"/>
      <c r="F174" s="8">
        <f>POPIS!A567</f>
        <v>0</v>
      </c>
      <c r="G174" s="8">
        <f ca="1">POPIS!K567</f>
        <v>0</v>
      </c>
      <c r="H174" s="8">
        <f ca="1">POPIS!L567</f>
        <v>0</v>
      </c>
    </row>
    <row r="175" spans="1:8" x14ac:dyDescent="0.2">
      <c r="A175" s="387" t="s">
        <v>11</v>
      </c>
      <c r="B175" s="388"/>
      <c r="C175" s="388"/>
      <c r="D175" s="388"/>
      <c r="E175" s="389"/>
      <c r="F175" s="8">
        <f>POPIS!A706</f>
        <v>0</v>
      </c>
      <c r="G175" s="8">
        <f>POPIS!K706</f>
        <v>0</v>
      </c>
      <c r="H175" s="8">
        <f>POPIS!L706</f>
        <v>0</v>
      </c>
    </row>
    <row r="176" spans="1:8" x14ac:dyDescent="0.2">
      <c r="A176" s="387" t="s">
        <v>12</v>
      </c>
      <c r="B176" s="388"/>
      <c r="C176" s="388"/>
      <c r="D176" s="388"/>
      <c r="E176" s="389"/>
      <c r="F176" s="8">
        <f>POPIS!A871</f>
        <v>0</v>
      </c>
      <c r="G176" s="8">
        <f>POPIS!K871</f>
        <v>0</v>
      </c>
      <c r="H176" s="8">
        <f>POPIS!L871</f>
        <v>0</v>
      </c>
    </row>
    <row r="177" spans="1:8" x14ac:dyDescent="0.2">
      <c r="A177" s="387" t="s">
        <v>13</v>
      </c>
      <c r="B177" s="388"/>
      <c r="C177" s="388"/>
      <c r="D177" s="388"/>
      <c r="E177" s="389"/>
      <c r="F177" s="8">
        <f>POPIS!A1135</f>
        <v>0</v>
      </c>
      <c r="G177" s="8">
        <f>POPIS!K1135</f>
        <v>0</v>
      </c>
      <c r="H177" s="8">
        <f>POPIS!L1135</f>
        <v>0</v>
      </c>
    </row>
    <row r="178" spans="1:8" x14ac:dyDescent="0.2">
      <c r="A178" s="387" t="s">
        <v>14</v>
      </c>
      <c r="B178" s="388"/>
      <c r="C178" s="388"/>
      <c r="D178" s="388"/>
      <c r="E178" s="389"/>
      <c r="F178" s="8">
        <f>POPIS!A1352</f>
        <v>0</v>
      </c>
      <c r="G178" s="8">
        <f>POPIS!K1352</f>
        <v>0</v>
      </c>
      <c r="H178" s="8">
        <f>POPIS!L1352</f>
        <v>0</v>
      </c>
    </row>
    <row r="179" spans="1:8" x14ac:dyDescent="0.2">
      <c r="A179" s="387" t="s">
        <v>15</v>
      </c>
      <c r="B179" s="388"/>
      <c r="C179" s="388"/>
      <c r="D179" s="388"/>
      <c r="E179" s="389"/>
      <c r="F179" s="8">
        <f>POPIS!A1461</f>
        <v>0</v>
      </c>
      <c r="G179" s="8">
        <f>POPIS!K1461</f>
        <v>0</v>
      </c>
      <c r="H179" s="8">
        <f>POPIS!L1461</f>
        <v>0</v>
      </c>
    </row>
    <row r="180" spans="1:8" x14ac:dyDescent="0.2">
      <c r="A180" s="387" t="s">
        <v>16</v>
      </c>
      <c r="B180" s="388"/>
      <c r="C180" s="388"/>
      <c r="D180" s="388"/>
      <c r="E180" s="389"/>
      <c r="F180" s="8">
        <f>POPIS!A1548</f>
        <v>0</v>
      </c>
      <c r="G180" s="8">
        <f>POPIS!K1548</f>
        <v>0</v>
      </c>
      <c r="H180" s="8">
        <f>POPIS!L1548</f>
        <v>0</v>
      </c>
    </row>
    <row r="181" spans="1:8" x14ac:dyDescent="0.2">
      <c r="A181" s="387" t="s">
        <v>17</v>
      </c>
      <c r="B181" s="388"/>
      <c r="C181" s="388"/>
      <c r="D181" s="388"/>
      <c r="E181" s="389"/>
      <c r="F181" s="8">
        <f>POPIS!A1685</f>
        <v>0</v>
      </c>
      <c r="G181" s="8">
        <f>POPIS!K1685</f>
        <v>0</v>
      </c>
      <c r="H181" s="8">
        <f>POPIS!L1685</f>
        <v>0</v>
      </c>
    </row>
    <row r="182" spans="1:8" x14ac:dyDescent="0.2">
      <c r="A182" s="387" t="s">
        <v>18</v>
      </c>
      <c r="B182" s="388"/>
      <c r="C182" s="388"/>
      <c r="D182" s="388"/>
      <c r="E182" s="389"/>
      <c r="F182" s="8">
        <f>POPIS!A1781</f>
        <v>0</v>
      </c>
      <c r="G182" s="8">
        <f>POPIS!K1781</f>
        <v>0</v>
      </c>
      <c r="H182" s="8">
        <f>POPIS!L1781</f>
        <v>0</v>
      </c>
    </row>
    <row r="183" spans="1:8" x14ac:dyDescent="0.2">
      <c r="A183" s="387" t="s">
        <v>19</v>
      </c>
      <c r="B183" s="388"/>
      <c r="C183" s="388"/>
      <c r="D183" s="388"/>
      <c r="E183" s="389"/>
      <c r="F183" s="8">
        <f>POPIS!A1884</f>
        <v>0</v>
      </c>
      <c r="G183" s="8">
        <f>POPIS!K1884</f>
        <v>0</v>
      </c>
      <c r="H183" s="8">
        <f>POPIS!L1884</f>
        <v>0</v>
      </c>
    </row>
    <row r="184" spans="1:8" x14ac:dyDescent="0.2">
      <c r="A184" s="387" t="s">
        <v>20</v>
      </c>
      <c r="B184" s="388"/>
      <c r="C184" s="388"/>
      <c r="D184" s="388"/>
      <c r="E184" s="389"/>
      <c r="F184" s="8">
        <f>POPIS!A1959</f>
        <v>0</v>
      </c>
      <c r="G184" s="8">
        <f>POPIS!K1959</f>
        <v>0</v>
      </c>
      <c r="H184" s="8">
        <f>POPIS!L1959</f>
        <v>0</v>
      </c>
    </row>
    <row r="185" spans="1:8" x14ac:dyDescent="0.2">
      <c r="A185" s="387" t="s">
        <v>21</v>
      </c>
      <c r="B185" s="388"/>
      <c r="C185" s="388"/>
      <c r="D185" s="388"/>
      <c r="E185" s="389"/>
      <c r="F185" s="8">
        <f>POPIS!A2044</f>
        <v>0</v>
      </c>
      <c r="G185" s="8">
        <f>POPIS!K2044</f>
        <v>0</v>
      </c>
      <c r="H185" s="8">
        <f>POPIS!L2044</f>
        <v>0</v>
      </c>
    </row>
    <row r="186" spans="1:8" x14ac:dyDescent="0.2">
      <c r="A186" s="387" t="s">
        <v>22</v>
      </c>
      <c r="B186" s="388"/>
      <c r="C186" s="388"/>
      <c r="D186" s="388"/>
      <c r="E186" s="389"/>
      <c r="F186" s="8">
        <f>POPIS!A2141</f>
        <v>0</v>
      </c>
      <c r="G186" s="8">
        <f>POPIS!K2141</f>
        <v>0</v>
      </c>
      <c r="H186" s="8">
        <f>POPIS!L2141</f>
        <v>0</v>
      </c>
    </row>
    <row r="187" spans="1:8" x14ac:dyDescent="0.2">
      <c r="A187" s="387" t="s">
        <v>23</v>
      </c>
      <c r="B187" s="388"/>
      <c r="C187" s="388"/>
      <c r="D187" s="388"/>
      <c r="E187" s="389"/>
      <c r="F187" s="8">
        <f>POPIS!A2223</f>
        <v>0</v>
      </c>
      <c r="G187" s="8">
        <f>POPIS!K2223</f>
        <v>0</v>
      </c>
      <c r="H187" s="8">
        <f>POPIS!L2223</f>
        <v>0</v>
      </c>
    </row>
    <row r="188" spans="1:8" x14ac:dyDescent="0.2">
      <c r="A188" s="387" t="s">
        <v>24</v>
      </c>
      <c r="B188" s="388"/>
      <c r="C188" s="388"/>
      <c r="D188" s="388"/>
      <c r="E188" s="389"/>
      <c r="F188" s="8">
        <f>POPIS!A2307</f>
        <v>0</v>
      </c>
      <c r="G188" s="8">
        <f>POPIS!K2307</f>
        <v>0</v>
      </c>
      <c r="H188" s="8">
        <f>POPIS!L2307</f>
        <v>0</v>
      </c>
    </row>
    <row r="189" spans="1:8" x14ac:dyDescent="0.2">
      <c r="A189" s="387" t="s">
        <v>25</v>
      </c>
      <c r="B189" s="388"/>
      <c r="C189" s="388"/>
      <c r="D189" s="388"/>
      <c r="E189" s="389"/>
      <c r="F189" s="8">
        <f>POPIS!A2397</f>
        <v>0</v>
      </c>
      <c r="G189" s="8">
        <f>POPIS!K2397</f>
        <v>0</v>
      </c>
      <c r="H189" s="8">
        <f>POPIS!L2397</f>
        <v>0</v>
      </c>
    </row>
    <row r="190" spans="1:8" x14ac:dyDescent="0.2">
      <c r="A190" s="387" t="s">
        <v>26</v>
      </c>
      <c r="B190" s="388"/>
      <c r="C190" s="388"/>
      <c r="D190" s="388"/>
      <c r="E190" s="389"/>
      <c r="F190" s="8">
        <f>POPIS!A2482</f>
        <v>0</v>
      </c>
      <c r="G190" s="8">
        <f>POPIS!K2482</f>
        <v>0</v>
      </c>
      <c r="H190" s="8">
        <f>POPIS!L2482</f>
        <v>0</v>
      </c>
    </row>
    <row r="191" spans="1:8" x14ac:dyDescent="0.2">
      <c r="A191" s="387" t="s">
        <v>27</v>
      </c>
      <c r="B191" s="388"/>
      <c r="C191" s="388"/>
      <c r="D191" s="388"/>
      <c r="E191" s="389"/>
      <c r="F191" s="8">
        <f>POPIS!A2566</f>
        <v>0</v>
      </c>
      <c r="G191" s="8">
        <f>POPIS!K2566</f>
        <v>0</v>
      </c>
      <c r="H191" s="8">
        <f>POPIS!L2566</f>
        <v>0</v>
      </c>
    </row>
    <row r="192" spans="1:8" x14ac:dyDescent="0.2">
      <c r="A192" s="387" t="s">
        <v>28</v>
      </c>
      <c r="B192" s="388"/>
      <c r="C192" s="388"/>
      <c r="D192" s="388"/>
      <c r="E192" s="389"/>
      <c r="F192" s="8">
        <f>POPIS!A2659</f>
        <v>0</v>
      </c>
      <c r="G192" s="8">
        <f>POPIS!K2659</f>
        <v>0</v>
      </c>
      <c r="H192" s="8">
        <f>POPIS!L2646</f>
        <v>0</v>
      </c>
    </row>
    <row r="193" spans="1:11" x14ac:dyDescent="0.2">
      <c r="A193" s="397" t="s">
        <v>38</v>
      </c>
      <c r="B193" s="388"/>
      <c r="C193" s="388"/>
      <c r="D193" s="388"/>
      <c r="E193" s="389"/>
      <c r="F193" s="9">
        <f>SUM(F105+F127+F149+F171)</f>
        <v>20</v>
      </c>
      <c r="G193" s="226">
        <f>SUM(G105+G127+G149+G171)</f>
        <v>850</v>
      </c>
      <c r="H193" s="226">
        <f t="shared" ref="H193" si="7">SUM(H105+H127+H149+H171)</f>
        <v>2086</v>
      </c>
    </row>
    <row r="194" spans="1:11" x14ac:dyDescent="0.2">
      <c r="A194" s="386"/>
      <c r="B194" s="398"/>
      <c r="C194" s="398"/>
      <c r="D194" s="398"/>
      <c r="E194" s="398"/>
      <c r="F194" s="10"/>
      <c r="G194" s="10"/>
      <c r="H194" s="10"/>
      <c r="I194" s="10"/>
      <c r="J194" s="10"/>
      <c r="K194" s="10"/>
    </row>
    <row r="195" spans="1:11" x14ac:dyDescent="0.2">
      <c r="A195" s="386"/>
      <c r="B195" s="398"/>
      <c r="C195" s="398"/>
      <c r="D195" s="398"/>
      <c r="E195" s="398"/>
      <c r="F195" s="10"/>
      <c r="G195" s="10"/>
      <c r="H195" s="10"/>
      <c r="I195" s="10"/>
      <c r="J195" s="10"/>
      <c r="K195" s="10"/>
    </row>
    <row r="196" spans="1:11" ht="20.25" customHeight="1" x14ac:dyDescent="0.2">
      <c r="A196" s="408" t="s">
        <v>3</v>
      </c>
      <c r="B196" s="398"/>
      <c r="C196" s="398"/>
      <c r="D196" s="398"/>
      <c r="E196" s="398"/>
      <c r="F196" s="2"/>
      <c r="G196" s="2"/>
      <c r="H196" s="2"/>
      <c r="I196" s="2"/>
      <c r="J196" s="2"/>
      <c r="K196" s="2"/>
    </row>
    <row r="197" spans="1:11" x14ac:dyDescent="0.2">
      <c r="A197" s="409"/>
      <c r="B197" s="398"/>
      <c r="C197" s="398"/>
      <c r="D197" s="398"/>
      <c r="E197" s="398"/>
      <c r="F197" s="2"/>
      <c r="G197" s="2"/>
      <c r="H197" s="2"/>
      <c r="I197" s="2"/>
      <c r="J197" s="2"/>
      <c r="K197" s="2"/>
    </row>
    <row r="198" spans="1:11" ht="38.25" x14ac:dyDescent="0.2">
      <c r="A198" s="410" t="s">
        <v>29</v>
      </c>
      <c r="B198" s="388"/>
      <c r="C198" s="388"/>
      <c r="D198" s="388"/>
      <c r="E198" s="389"/>
      <c r="F198" s="4" t="s">
        <v>30</v>
      </c>
      <c r="G198" s="4" t="s">
        <v>31</v>
      </c>
      <c r="H198" s="4" t="s">
        <v>32</v>
      </c>
    </row>
    <row r="199" spans="1:11" x14ac:dyDescent="0.2">
      <c r="A199" s="404" t="s">
        <v>33</v>
      </c>
      <c r="B199" s="388"/>
      <c r="C199" s="388"/>
      <c r="D199" s="388"/>
      <c r="E199" s="389"/>
      <c r="F199" s="6">
        <f>SUM(F200:F220)</f>
        <v>6</v>
      </c>
      <c r="G199" s="6">
        <f t="shared" ref="G199:H199" si="8">SUM(G200:G220)</f>
        <v>2812</v>
      </c>
      <c r="H199" s="6">
        <f t="shared" si="8"/>
        <v>6192</v>
      </c>
    </row>
    <row r="200" spans="1:11" x14ac:dyDescent="0.2">
      <c r="A200" s="405" t="s">
        <v>8</v>
      </c>
      <c r="B200" s="406"/>
      <c r="C200" s="406"/>
      <c r="D200" s="406"/>
      <c r="E200" s="407"/>
      <c r="F200" s="8">
        <f>POPIS!A137</f>
        <v>2</v>
      </c>
      <c r="G200" s="8">
        <f>POPIS!K137</f>
        <v>449</v>
      </c>
      <c r="H200" s="8">
        <f>POPIS!L137</f>
        <v>1109</v>
      </c>
    </row>
    <row r="201" spans="1:11" x14ac:dyDescent="0.2">
      <c r="A201" s="387" t="s">
        <v>9</v>
      </c>
      <c r="B201" s="388"/>
      <c r="C201" s="388"/>
      <c r="D201" s="388"/>
      <c r="E201" s="389"/>
      <c r="F201" s="8">
        <f>POPIS!A429</f>
        <v>1</v>
      </c>
      <c r="G201" s="8">
        <f>POPIS!K429</f>
        <v>40</v>
      </c>
      <c r="H201" s="8">
        <f>POPIS!L429</f>
        <v>80</v>
      </c>
    </row>
    <row r="202" spans="1:11" x14ac:dyDescent="0.2">
      <c r="A202" s="387" t="s">
        <v>10</v>
      </c>
      <c r="B202" s="388"/>
      <c r="C202" s="388"/>
      <c r="D202" s="388"/>
      <c r="E202" s="389"/>
      <c r="F202" s="8">
        <f>POPIS!A574</f>
        <v>0</v>
      </c>
      <c r="G202" s="8">
        <f>POPIS!K574</f>
        <v>0</v>
      </c>
      <c r="H202" s="8">
        <f>POPIS!L574</f>
        <v>0</v>
      </c>
    </row>
    <row r="203" spans="1:11" x14ac:dyDescent="0.2">
      <c r="A203" s="387" t="s">
        <v>11</v>
      </c>
      <c r="B203" s="388"/>
      <c r="C203" s="388"/>
      <c r="D203" s="388"/>
      <c r="E203" s="389"/>
      <c r="F203" s="8">
        <f>POPIS!A713</f>
        <v>0</v>
      </c>
      <c r="G203" s="8">
        <f>POPIS!K713</f>
        <v>0</v>
      </c>
      <c r="H203" s="8">
        <f>POPIS!L713</f>
        <v>0</v>
      </c>
    </row>
    <row r="204" spans="1:11" x14ac:dyDescent="0.2">
      <c r="A204" s="387" t="s">
        <v>12</v>
      </c>
      <c r="B204" s="388"/>
      <c r="C204" s="388"/>
      <c r="D204" s="388"/>
      <c r="E204" s="389"/>
      <c r="F204" s="8">
        <f>POPIS!A878</f>
        <v>1</v>
      </c>
      <c r="G204" s="8">
        <f>POPIS!K878</f>
        <v>82</v>
      </c>
      <c r="H204" s="8">
        <f>POPIS!L878</f>
        <v>292</v>
      </c>
    </row>
    <row r="205" spans="1:11" x14ac:dyDescent="0.2">
      <c r="A205" s="405" t="s">
        <v>13</v>
      </c>
      <c r="B205" s="406"/>
      <c r="C205" s="406"/>
      <c r="D205" s="406"/>
      <c r="E205" s="407"/>
      <c r="F205" s="8">
        <f>POPIS!A1142</f>
        <v>2</v>
      </c>
      <c r="G205" s="8">
        <f>POPIS!K1142</f>
        <v>2241</v>
      </c>
      <c r="H205" s="8">
        <f>POPIS!L1142</f>
        <v>4711</v>
      </c>
    </row>
    <row r="206" spans="1:11" x14ac:dyDescent="0.2">
      <c r="A206" s="387" t="s">
        <v>14</v>
      </c>
      <c r="B206" s="388"/>
      <c r="C206" s="388"/>
      <c r="D206" s="388"/>
      <c r="E206" s="389"/>
      <c r="F206" s="8">
        <f>POPIS!A1359</f>
        <v>0</v>
      </c>
      <c r="G206" s="8">
        <f>POPIS!K1359</f>
        <v>0</v>
      </c>
      <c r="H206" s="8">
        <f>POPIS!L1359</f>
        <v>0</v>
      </c>
    </row>
    <row r="207" spans="1:11" x14ac:dyDescent="0.2">
      <c r="A207" s="387" t="s">
        <v>15</v>
      </c>
      <c r="B207" s="388"/>
      <c r="C207" s="388"/>
      <c r="D207" s="388"/>
      <c r="E207" s="389"/>
      <c r="F207" s="8">
        <f>POPIS!A1468</f>
        <v>0</v>
      </c>
      <c r="G207" s="8">
        <f>POPIS!K1468</f>
        <v>0</v>
      </c>
      <c r="H207" s="8">
        <f>POPIS!L1468</f>
        <v>0</v>
      </c>
    </row>
    <row r="208" spans="1:11" x14ac:dyDescent="0.2">
      <c r="A208" s="387" t="s">
        <v>16</v>
      </c>
      <c r="B208" s="388"/>
      <c r="C208" s="388"/>
      <c r="D208" s="388"/>
      <c r="E208" s="389"/>
      <c r="F208" s="8">
        <f>POPIS!A1555</f>
        <v>0</v>
      </c>
      <c r="G208" s="8">
        <f>POPIS!K1555</f>
        <v>0</v>
      </c>
      <c r="H208" s="8">
        <f>POPIS!L1555</f>
        <v>0</v>
      </c>
    </row>
    <row r="209" spans="1:8" x14ac:dyDescent="0.2">
      <c r="A209" s="387" t="s">
        <v>17</v>
      </c>
      <c r="B209" s="388"/>
      <c r="C209" s="388"/>
      <c r="D209" s="388"/>
      <c r="E209" s="389"/>
      <c r="F209" s="8">
        <f>POPIS!A1692</f>
        <v>0</v>
      </c>
      <c r="G209" s="8">
        <f>POPIS!K1692</f>
        <v>0</v>
      </c>
      <c r="H209" s="8">
        <f>POPIS!L1692</f>
        <v>0</v>
      </c>
    </row>
    <row r="210" spans="1:8" x14ac:dyDescent="0.2">
      <c r="A210" s="387" t="s">
        <v>18</v>
      </c>
      <c r="B210" s="388"/>
      <c r="C210" s="388"/>
      <c r="D210" s="388"/>
      <c r="E210" s="389"/>
      <c r="F210" s="8">
        <f>POPIS!A1788</f>
        <v>0</v>
      </c>
      <c r="G210" s="8">
        <f>POPIS!K1788</f>
        <v>0</v>
      </c>
      <c r="H210" s="8">
        <f>POPIS!L1788</f>
        <v>0</v>
      </c>
    </row>
    <row r="211" spans="1:8" x14ac:dyDescent="0.2">
      <c r="A211" s="387" t="s">
        <v>19</v>
      </c>
      <c r="B211" s="388"/>
      <c r="C211" s="388"/>
      <c r="D211" s="388"/>
      <c r="E211" s="389"/>
      <c r="F211" s="8">
        <f>POPIS!A1878</f>
        <v>0</v>
      </c>
      <c r="G211" s="8">
        <f>POPIS!K1878</f>
        <v>0</v>
      </c>
      <c r="H211" s="8">
        <f>POPIS!L1878</f>
        <v>0</v>
      </c>
    </row>
    <row r="212" spans="1:8" x14ac:dyDescent="0.2">
      <c r="A212" s="387" t="s">
        <v>20</v>
      </c>
      <c r="B212" s="388"/>
      <c r="C212" s="388"/>
      <c r="D212" s="388"/>
      <c r="E212" s="389"/>
      <c r="F212" s="8">
        <f>POPIS!A1966</f>
        <v>0</v>
      </c>
      <c r="G212" s="8">
        <f>POPIS!K1966</f>
        <v>0</v>
      </c>
      <c r="H212" s="8">
        <f>POPIS!L1966</f>
        <v>0</v>
      </c>
    </row>
    <row r="213" spans="1:8" x14ac:dyDescent="0.2">
      <c r="A213" s="387" t="s">
        <v>21</v>
      </c>
      <c r="B213" s="388"/>
      <c r="C213" s="388"/>
      <c r="D213" s="388"/>
      <c r="E213" s="389"/>
      <c r="F213" s="8">
        <f>POPIS!A2051</f>
        <v>0</v>
      </c>
      <c r="G213" s="8">
        <f>POPIS!K2051</f>
        <v>0</v>
      </c>
      <c r="H213" s="8">
        <f>POPIS!L2051</f>
        <v>0</v>
      </c>
    </row>
    <row r="214" spans="1:8" x14ac:dyDescent="0.2">
      <c r="A214" s="387" t="s">
        <v>22</v>
      </c>
      <c r="B214" s="388"/>
      <c r="C214" s="388"/>
      <c r="D214" s="388"/>
      <c r="E214" s="389"/>
      <c r="F214" s="8">
        <f>POPIS!A2148</f>
        <v>0</v>
      </c>
      <c r="G214" s="8">
        <f>POPIS!K2148</f>
        <v>0</v>
      </c>
      <c r="H214" s="8">
        <f>POPIS!L2148</f>
        <v>0</v>
      </c>
    </row>
    <row r="215" spans="1:8" x14ac:dyDescent="0.2">
      <c r="A215" s="387" t="s">
        <v>23</v>
      </c>
      <c r="B215" s="388"/>
      <c r="C215" s="388"/>
      <c r="D215" s="388"/>
      <c r="E215" s="389"/>
      <c r="F215" s="8">
        <f>POPIS!A2230</f>
        <v>0</v>
      </c>
      <c r="G215" s="8">
        <f>POPIS!K2230</f>
        <v>0</v>
      </c>
      <c r="H215" s="8">
        <f>POPIS!L2230</f>
        <v>0</v>
      </c>
    </row>
    <row r="216" spans="1:8" x14ac:dyDescent="0.2">
      <c r="A216" s="387" t="s">
        <v>24</v>
      </c>
      <c r="B216" s="388"/>
      <c r="C216" s="388"/>
      <c r="D216" s="388"/>
      <c r="E216" s="389"/>
      <c r="F216" s="8">
        <f>POPIS!A2314</f>
        <v>0</v>
      </c>
      <c r="G216" s="8">
        <f>POPIS!K2314</f>
        <v>0</v>
      </c>
      <c r="H216" s="8">
        <f>POPIS!L2314</f>
        <v>0</v>
      </c>
    </row>
    <row r="217" spans="1:8" x14ac:dyDescent="0.2">
      <c r="A217" s="387" t="s">
        <v>25</v>
      </c>
      <c r="B217" s="388"/>
      <c r="C217" s="388"/>
      <c r="D217" s="388"/>
      <c r="E217" s="389"/>
      <c r="F217" s="8">
        <f>POPIS!A2404</f>
        <v>0</v>
      </c>
      <c r="G217" s="8">
        <f>POPIS!K2404</f>
        <v>0</v>
      </c>
      <c r="H217" s="8">
        <f>POPIS!L2404</f>
        <v>0</v>
      </c>
    </row>
    <row r="218" spans="1:8" x14ac:dyDescent="0.2">
      <c r="A218" s="387" t="s">
        <v>26</v>
      </c>
      <c r="B218" s="388"/>
      <c r="C218" s="388"/>
      <c r="D218" s="388"/>
      <c r="E218" s="389"/>
      <c r="F218" s="8">
        <f>POPIS!A2489</f>
        <v>0</v>
      </c>
      <c r="G218" s="8">
        <f>POPIS!K2489</f>
        <v>0</v>
      </c>
      <c r="H218" s="8">
        <f>POPIS!L2489</f>
        <v>0</v>
      </c>
    </row>
    <row r="219" spans="1:8" x14ac:dyDescent="0.2">
      <c r="A219" s="387" t="s">
        <v>27</v>
      </c>
      <c r="B219" s="388"/>
      <c r="C219" s="388"/>
      <c r="D219" s="388"/>
      <c r="E219" s="389"/>
      <c r="F219" s="8">
        <f>POPIS!A2573</f>
        <v>0</v>
      </c>
      <c r="G219" s="8">
        <f>POPIS!K2573</f>
        <v>0</v>
      </c>
      <c r="H219" s="8">
        <f>POPIS!L2573</f>
        <v>0</v>
      </c>
    </row>
    <row r="220" spans="1:8" x14ac:dyDescent="0.2">
      <c r="A220" s="387" t="s">
        <v>28</v>
      </c>
      <c r="B220" s="388"/>
      <c r="C220" s="388"/>
      <c r="D220" s="388"/>
      <c r="E220" s="389"/>
      <c r="F220" s="8">
        <f>POPIS!A2666</f>
        <v>0</v>
      </c>
      <c r="G220" s="8">
        <f>POPIS!K2666</f>
        <v>0</v>
      </c>
      <c r="H220" s="8">
        <f>POPIS!L2666</f>
        <v>0</v>
      </c>
    </row>
    <row r="221" spans="1:8" x14ac:dyDescent="0.2">
      <c r="A221" s="404" t="s">
        <v>34</v>
      </c>
      <c r="B221" s="388"/>
      <c r="C221" s="388"/>
      <c r="D221" s="388"/>
      <c r="E221" s="389"/>
      <c r="F221" s="6">
        <f>SUM(F222:F242)</f>
        <v>27</v>
      </c>
      <c r="G221" s="6">
        <f t="shared" ref="G221:H221" si="9">SUM(G222:G242)</f>
        <v>5056</v>
      </c>
      <c r="H221" s="6">
        <f t="shared" si="9"/>
        <v>11101</v>
      </c>
    </row>
    <row r="222" spans="1:8" x14ac:dyDescent="0.2">
      <c r="A222" s="405" t="s">
        <v>8</v>
      </c>
      <c r="B222" s="406"/>
      <c r="C222" s="406"/>
      <c r="D222" s="406"/>
      <c r="E222" s="407"/>
      <c r="F222" s="8">
        <f>POPIS!A140</f>
        <v>9</v>
      </c>
      <c r="G222" s="8">
        <f>POPIS!K140</f>
        <v>2622</v>
      </c>
      <c r="H222" s="8">
        <f>POPIS!L140</f>
        <v>6038</v>
      </c>
    </row>
    <row r="223" spans="1:8" x14ac:dyDescent="0.2">
      <c r="A223" s="387" t="s">
        <v>9</v>
      </c>
      <c r="B223" s="388"/>
      <c r="C223" s="388"/>
      <c r="D223" s="388"/>
      <c r="E223" s="389"/>
      <c r="F223" s="8">
        <f>POPIS!A431</f>
        <v>2</v>
      </c>
      <c r="G223" s="8">
        <f>POPIS!K431</f>
        <v>817</v>
      </c>
      <c r="H223" s="8">
        <f>POPIS!L431</f>
        <v>1589</v>
      </c>
    </row>
    <row r="224" spans="1:8" x14ac:dyDescent="0.2">
      <c r="A224" s="387" t="s">
        <v>10</v>
      </c>
      <c r="B224" s="388"/>
      <c r="C224" s="388"/>
      <c r="D224" s="388"/>
      <c r="E224" s="389"/>
      <c r="F224" s="8">
        <f>POPIS!A576</f>
        <v>1</v>
      </c>
      <c r="G224" s="8">
        <f>POPIS!K576</f>
        <v>40</v>
      </c>
      <c r="H224" s="8">
        <f>POPIS!L576</f>
        <v>118</v>
      </c>
    </row>
    <row r="225" spans="1:8" x14ac:dyDescent="0.2">
      <c r="A225" s="387" t="s">
        <v>11</v>
      </c>
      <c r="B225" s="388"/>
      <c r="C225" s="388"/>
      <c r="D225" s="388"/>
      <c r="E225" s="389"/>
      <c r="F225" s="8">
        <f>POPIS!A715</f>
        <v>4</v>
      </c>
      <c r="G225" s="8">
        <f>POPIS!K715</f>
        <v>467</v>
      </c>
      <c r="H225" s="8">
        <f>POPIS!L715</f>
        <v>1039</v>
      </c>
    </row>
    <row r="226" spans="1:8" x14ac:dyDescent="0.2">
      <c r="A226" s="387" t="s">
        <v>12</v>
      </c>
      <c r="B226" s="388"/>
      <c r="C226" s="388"/>
      <c r="D226" s="388"/>
      <c r="E226" s="389"/>
      <c r="F226" s="8">
        <f>POPIS!A880</f>
        <v>0</v>
      </c>
      <c r="G226" s="8">
        <f>POPIS!K880</f>
        <v>0</v>
      </c>
      <c r="H226" s="8">
        <f>POPIS!L880</f>
        <v>0</v>
      </c>
    </row>
    <row r="227" spans="1:8" x14ac:dyDescent="0.2">
      <c r="A227" s="405" t="s">
        <v>13</v>
      </c>
      <c r="B227" s="406"/>
      <c r="C227" s="406"/>
      <c r="D227" s="406"/>
      <c r="E227" s="407"/>
      <c r="F227" s="8">
        <f>POPIS!A1145</f>
        <v>10</v>
      </c>
      <c r="G227" s="8">
        <f>POPIS!K1145</f>
        <v>1080</v>
      </c>
      <c r="H227" s="8">
        <f>POPIS!L1145</f>
        <v>2257</v>
      </c>
    </row>
    <row r="228" spans="1:8" x14ac:dyDescent="0.2">
      <c r="A228" s="387" t="s">
        <v>14</v>
      </c>
      <c r="B228" s="388"/>
      <c r="C228" s="388"/>
      <c r="D228" s="388"/>
      <c r="E228" s="389"/>
      <c r="F228" s="8">
        <f>POPIS!A1361</f>
        <v>0</v>
      </c>
      <c r="G228" s="8">
        <f>POPIS!K1361</f>
        <v>0</v>
      </c>
      <c r="H228" s="8">
        <f>POPIS!L1361</f>
        <v>0</v>
      </c>
    </row>
    <row r="229" spans="1:8" x14ac:dyDescent="0.2">
      <c r="A229" s="387" t="s">
        <v>15</v>
      </c>
      <c r="B229" s="388"/>
      <c r="C229" s="388"/>
      <c r="D229" s="388"/>
      <c r="E229" s="389"/>
      <c r="F229" s="8">
        <f>POPIS!A1470</f>
        <v>0</v>
      </c>
      <c r="G229" s="8">
        <f>POPIS!K1470</f>
        <v>0</v>
      </c>
      <c r="H229" s="8">
        <f>POPIS!L1470</f>
        <v>0</v>
      </c>
    </row>
    <row r="230" spans="1:8" x14ac:dyDescent="0.2">
      <c r="A230" s="387" t="s">
        <v>16</v>
      </c>
      <c r="B230" s="388"/>
      <c r="C230" s="388"/>
      <c r="D230" s="388"/>
      <c r="E230" s="389"/>
      <c r="F230" s="8">
        <f>POPIS!A1557</f>
        <v>0</v>
      </c>
      <c r="G230" s="8">
        <f>POPIS!K1557</f>
        <v>0</v>
      </c>
      <c r="H230" s="8">
        <f>POPIS!L1557</f>
        <v>0</v>
      </c>
    </row>
    <row r="231" spans="1:8" x14ac:dyDescent="0.2">
      <c r="A231" s="387" t="s">
        <v>17</v>
      </c>
      <c r="B231" s="388"/>
      <c r="C231" s="388"/>
      <c r="D231" s="388"/>
      <c r="E231" s="389"/>
      <c r="F231" s="8">
        <f>POPIS!A1694</f>
        <v>0</v>
      </c>
      <c r="G231" s="8">
        <f>POPIS!K1694</f>
        <v>0</v>
      </c>
      <c r="H231" s="8">
        <f>POPIS!L1694</f>
        <v>0</v>
      </c>
    </row>
    <row r="232" spans="1:8" x14ac:dyDescent="0.2">
      <c r="A232" s="387" t="s">
        <v>18</v>
      </c>
      <c r="B232" s="388"/>
      <c r="C232" s="388"/>
      <c r="D232" s="388"/>
      <c r="E232" s="389"/>
      <c r="F232" s="8">
        <f>POPIS!A1790</f>
        <v>0</v>
      </c>
      <c r="G232" s="8">
        <f>POPIS!K1790</f>
        <v>0</v>
      </c>
      <c r="H232" s="8">
        <f>POPIS!L1790</f>
        <v>0</v>
      </c>
    </row>
    <row r="233" spans="1:8" x14ac:dyDescent="0.2">
      <c r="A233" s="387" t="s">
        <v>19</v>
      </c>
      <c r="B233" s="388"/>
      <c r="C233" s="388"/>
      <c r="D233" s="388"/>
      <c r="E233" s="389"/>
      <c r="F233" s="8">
        <f>POPIS!A1880</f>
        <v>0</v>
      </c>
      <c r="G233" s="8">
        <f>POPIS!K1880</f>
        <v>0</v>
      </c>
      <c r="H233" s="8">
        <f>POPIS!L1880</f>
        <v>0</v>
      </c>
    </row>
    <row r="234" spans="1:8" x14ac:dyDescent="0.2">
      <c r="A234" s="387" t="s">
        <v>20</v>
      </c>
      <c r="B234" s="388"/>
      <c r="C234" s="388"/>
      <c r="D234" s="388"/>
      <c r="E234" s="389"/>
      <c r="F234" s="8">
        <f>POPIS!A1968</f>
        <v>0</v>
      </c>
      <c r="G234" s="8">
        <f>POPIS!K1968</f>
        <v>0</v>
      </c>
      <c r="H234" s="8">
        <f>POPIS!L1968</f>
        <v>0</v>
      </c>
    </row>
    <row r="235" spans="1:8" x14ac:dyDescent="0.2">
      <c r="A235" s="387" t="s">
        <v>21</v>
      </c>
      <c r="B235" s="388"/>
      <c r="C235" s="388"/>
      <c r="D235" s="388"/>
      <c r="E235" s="389"/>
      <c r="F235" s="8">
        <f>POPIS!A2053</f>
        <v>0</v>
      </c>
      <c r="G235" s="8">
        <f>POPIS!K2053</f>
        <v>0</v>
      </c>
      <c r="H235" s="8">
        <f>POPIS!L2053</f>
        <v>0</v>
      </c>
    </row>
    <row r="236" spans="1:8" x14ac:dyDescent="0.2">
      <c r="A236" s="387" t="s">
        <v>22</v>
      </c>
      <c r="B236" s="388"/>
      <c r="C236" s="388"/>
      <c r="D236" s="388"/>
      <c r="E236" s="389"/>
      <c r="F236" s="8">
        <f>POPIS!A2150</f>
        <v>0</v>
      </c>
      <c r="G236" s="8">
        <f>POPIS!K2150</f>
        <v>0</v>
      </c>
      <c r="H236" s="8">
        <f>POPIS!L2150</f>
        <v>0</v>
      </c>
    </row>
    <row r="237" spans="1:8" x14ac:dyDescent="0.2">
      <c r="A237" s="387" t="s">
        <v>23</v>
      </c>
      <c r="B237" s="388"/>
      <c r="C237" s="388"/>
      <c r="D237" s="388"/>
      <c r="E237" s="389"/>
      <c r="F237" s="8">
        <f>POPIS!A2232</f>
        <v>0</v>
      </c>
      <c r="G237" s="8">
        <f>POPIS!K2232</f>
        <v>0</v>
      </c>
      <c r="H237" s="8">
        <f>POPIS!L2232</f>
        <v>0</v>
      </c>
    </row>
    <row r="238" spans="1:8" x14ac:dyDescent="0.2">
      <c r="A238" s="387" t="s">
        <v>24</v>
      </c>
      <c r="B238" s="388"/>
      <c r="C238" s="388"/>
      <c r="D238" s="388"/>
      <c r="E238" s="389"/>
      <c r="F238" s="8">
        <f>POPIS!A2316</f>
        <v>0</v>
      </c>
      <c r="G238" s="8">
        <f>POPIS!K2316</f>
        <v>0</v>
      </c>
      <c r="H238" s="8">
        <f>POPIS!L2316</f>
        <v>0</v>
      </c>
    </row>
    <row r="239" spans="1:8" x14ac:dyDescent="0.2">
      <c r="A239" s="387" t="s">
        <v>25</v>
      </c>
      <c r="B239" s="388"/>
      <c r="C239" s="388"/>
      <c r="D239" s="388"/>
      <c r="E239" s="389"/>
      <c r="F239" s="8">
        <f>POPIS!A2406</f>
        <v>0</v>
      </c>
      <c r="G239" s="8">
        <f>POPIS!K2406</f>
        <v>0</v>
      </c>
      <c r="H239" s="8">
        <f>POPIS!L2406</f>
        <v>0</v>
      </c>
    </row>
    <row r="240" spans="1:8" x14ac:dyDescent="0.2">
      <c r="A240" s="387" t="s">
        <v>26</v>
      </c>
      <c r="B240" s="388"/>
      <c r="C240" s="388"/>
      <c r="D240" s="388"/>
      <c r="E240" s="389"/>
      <c r="F240" s="8">
        <f>POPIS!A2491</f>
        <v>0</v>
      </c>
      <c r="G240" s="8">
        <f>POPIS!K2491</f>
        <v>0</v>
      </c>
      <c r="H240" s="8">
        <f>POPIS!L2491</f>
        <v>0</v>
      </c>
    </row>
    <row r="241" spans="1:8" x14ac:dyDescent="0.2">
      <c r="A241" s="387" t="s">
        <v>27</v>
      </c>
      <c r="B241" s="388"/>
      <c r="C241" s="388"/>
      <c r="D241" s="388"/>
      <c r="E241" s="389"/>
      <c r="F241" s="8">
        <f>POPIS!A2575</f>
        <v>1</v>
      </c>
      <c r="G241" s="8">
        <f>POPIS!K2575</f>
        <v>30</v>
      </c>
      <c r="H241" s="8">
        <f>POPIS!L2575</f>
        <v>60</v>
      </c>
    </row>
    <row r="242" spans="1:8" x14ac:dyDescent="0.2">
      <c r="A242" s="387" t="s">
        <v>28</v>
      </c>
      <c r="B242" s="388"/>
      <c r="C242" s="388"/>
      <c r="D242" s="388"/>
      <c r="E242" s="389"/>
      <c r="F242" s="8">
        <f>POPIS!A2668</f>
        <v>0</v>
      </c>
      <c r="G242" s="8">
        <f>POPIS!K2668</f>
        <v>0</v>
      </c>
      <c r="H242" s="8">
        <f>POPIS!L2668</f>
        <v>0</v>
      </c>
    </row>
    <row r="243" spans="1:8" x14ac:dyDescent="0.2">
      <c r="A243" s="404" t="s">
        <v>35</v>
      </c>
      <c r="B243" s="388"/>
      <c r="C243" s="388"/>
      <c r="D243" s="388"/>
      <c r="E243" s="389"/>
      <c r="F243" s="6">
        <f>SUM(F244:F264)</f>
        <v>27</v>
      </c>
      <c r="G243" s="6">
        <f t="shared" ref="G243:H243" si="10">SUM(G244:G264)</f>
        <v>4417</v>
      </c>
      <c r="H243" s="6">
        <f t="shared" si="10"/>
        <v>10856</v>
      </c>
    </row>
    <row r="244" spans="1:8" x14ac:dyDescent="0.2">
      <c r="A244" s="405" t="s">
        <v>8</v>
      </c>
      <c r="B244" s="406"/>
      <c r="C244" s="406"/>
      <c r="D244" s="406"/>
      <c r="E244" s="407"/>
      <c r="F244" s="8">
        <f>POPIS!A150</f>
        <v>12</v>
      </c>
      <c r="G244" s="8">
        <f>POPIS!K150</f>
        <v>2326</v>
      </c>
      <c r="H244" s="8">
        <f>POPIS!L150</f>
        <v>6014</v>
      </c>
    </row>
    <row r="245" spans="1:8" x14ac:dyDescent="0.2">
      <c r="A245" s="387" t="s">
        <v>9</v>
      </c>
      <c r="B245" s="388"/>
      <c r="C245" s="388"/>
      <c r="D245" s="388"/>
      <c r="E245" s="389"/>
      <c r="F245" s="8">
        <f>POPIS!A434</f>
        <v>1</v>
      </c>
      <c r="G245" s="8">
        <f>POPIS!K434</f>
        <v>97</v>
      </c>
      <c r="H245" s="8">
        <f>POPIS!L434</f>
        <v>227</v>
      </c>
    </row>
    <row r="246" spans="1:8" x14ac:dyDescent="0.2">
      <c r="A246" s="387" t="s">
        <v>10</v>
      </c>
      <c r="B246" s="388"/>
      <c r="C246" s="388"/>
      <c r="D246" s="388"/>
      <c r="E246" s="389"/>
      <c r="F246" s="8">
        <f>POPIS!A578</f>
        <v>2</v>
      </c>
      <c r="G246" s="8">
        <f>POPIS!K578</f>
        <v>28</v>
      </c>
      <c r="H246" s="8">
        <f>POPIS!L578</f>
        <v>62</v>
      </c>
    </row>
    <row r="247" spans="1:8" x14ac:dyDescent="0.2">
      <c r="A247" s="387" t="s">
        <v>11</v>
      </c>
      <c r="B247" s="388"/>
      <c r="C247" s="388"/>
      <c r="D247" s="388"/>
      <c r="E247" s="389"/>
      <c r="F247" s="8">
        <f>POPIS!A720</f>
        <v>2</v>
      </c>
      <c r="G247" s="8">
        <f>POPIS!K720</f>
        <v>602</v>
      </c>
      <c r="H247" s="8">
        <f>POPIS!L720</f>
        <v>1838</v>
      </c>
    </row>
    <row r="248" spans="1:8" x14ac:dyDescent="0.2">
      <c r="A248" s="387" t="s">
        <v>12</v>
      </c>
      <c r="B248" s="388"/>
      <c r="C248" s="388"/>
      <c r="D248" s="388"/>
      <c r="E248" s="389"/>
      <c r="F248" s="8">
        <f>POPIS!A882</f>
        <v>0</v>
      </c>
      <c r="G248" s="8">
        <f>POPIS!K882</f>
        <v>0</v>
      </c>
      <c r="H248" s="8">
        <f>POPIS!L882</f>
        <v>0</v>
      </c>
    </row>
    <row r="249" spans="1:8" x14ac:dyDescent="0.2">
      <c r="A249" s="387" t="s">
        <v>13</v>
      </c>
      <c r="B249" s="388"/>
      <c r="C249" s="388"/>
      <c r="D249" s="388"/>
      <c r="E249" s="389"/>
      <c r="F249" s="8">
        <f>POPIS!A1156</f>
        <v>7</v>
      </c>
      <c r="G249" s="8">
        <f>POPIS!K1156</f>
        <v>1142</v>
      </c>
      <c r="H249" s="8">
        <f>POPIS!L1156</f>
        <v>2283</v>
      </c>
    </row>
    <row r="250" spans="1:8" x14ac:dyDescent="0.2">
      <c r="A250" s="387" t="s">
        <v>14</v>
      </c>
      <c r="B250" s="388"/>
      <c r="C250" s="388"/>
      <c r="D250" s="388"/>
      <c r="E250" s="389"/>
      <c r="F250" s="8">
        <f>POPIS!A1363</f>
        <v>1</v>
      </c>
      <c r="G250" s="8">
        <f>POPIS!K1363</f>
        <v>179</v>
      </c>
      <c r="H250" s="8">
        <f>POPIS!L1363</f>
        <v>352</v>
      </c>
    </row>
    <row r="251" spans="1:8" x14ac:dyDescent="0.2">
      <c r="A251" s="387" t="s">
        <v>15</v>
      </c>
      <c r="B251" s="388"/>
      <c r="C251" s="388"/>
      <c r="D251" s="388"/>
      <c r="E251" s="389"/>
      <c r="F251" s="8">
        <f>POPIS!A1472</f>
        <v>0</v>
      </c>
      <c r="G251" s="8">
        <f>POPIS!K1472</f>
        <v>0</v>
      </c>
      <c r="H251" s="8">
        <f>POPIS!L1472</f>
        <v>0</v>
      </c>
    </row>
    <row r="252" spans="1:8" x14ac:dyDescent="0.2">
      <c r="A252" s="387" t="s">
        <v>16</v>
      </c>
      <c r="B252" s="388"/>
      <c r="C252" s="388"/>
      <c r="D252" s="388"/>
      <c r="E252" s="389"/>
      <c r="F252" s="8">
        <f>POPIS!A1559</f>
        <v>0</v>
      </c>
      <c r="G252" s="8">
        <f>POPIS!K1559</f>
        <v>0</v>
      </c>
      <c r="H252" s="8">
        <f>POPIS!L1559</f>
        <v>0</v>
      </c>
    </row>
    <row r="253" spans="1:8" x14ac:dyDescent="0.2">
      <c r="A253" s="387" t="s">
        <v>17</v>
      </c>
      <c r="B253" s="388"/>
      <c r="C253" s="388"/>
      <c r="D253" s="388"/>
      <c r="E253" s="389"/>
      <c r="F253" s="8">
        <f>POPIS!A1696</f>
        <v>0</v>
      </c>
      <c r="G253" s="8">
        <f>POPIS!K1696</f>
        <v>0</v>
      </c>
      <c r="H253" s="8">
        <f>POPIS!L1696</f>
        <v>0</v>
      </c>
    </row>
    <row r="254" spans="1:8" x14ac:dyDescent="0.2">
      <c r="A254" s="387" t="s">
        <v>18</v>
      </c>
      <c r="B254" s="388"/>
      <c r="C254" s="388"/>
      <c r="D254" s="388"/>
      <c r="E254" s="389"/>
      <c r="F254" s="8">
        <f>POPIS!A1792</f>
        <v>1</v>
      </c>
      <c r="G254" s="8">
        <f>POPIS!K1792</f>
        <v>37</v>
      </c>
      <c r="H254" s="8">
        <f>POPIS!L1792</f>
        <v>68</v>
      </c>
    </row>
    <row r="255" spans="1:8" x14ac:dyDescent="0.2">
      <c r="A255" s="387" t="s">
        <v>19</v>
      </c>
      <c r="B255" s="388"/>
      <c r="C255" s="388"/>
      <c r="D255" s="388"/>
      <c r="E255" s="389"/>
      <c r="F255" s="8">
        <f>POPIS!A1882</f>
        <v>0</v>
      </c>
      <c r="G255" s="8">
        <f>POPIS!K1882</f>
        <v>0</v>
      </c>
      <c r="H255" s="8">
        <f>POPIS!L1882</f>
        <v>0</v>
      </c>
    </row>
    <row r="256" spans="1:8" x14ac:dyDescent="0.2">
      <c r="A256" s="387" t="s">
        <v>20</v>
      </c>
      <c r="B256" s="388"/>
      <c r="C256" s="388"/>
      <c r="D256" s="388"/>
      <c r="E256" s="389"/>
      <c r="F256" s="8">
        <f>POPIS!A1970</f>
        <v>0</v>
      </c>
      <c r="G256" s="8">
        <f>POPIS!K1970</f>
        <v>0</v>
      </c>
      <c r="H256" s="8">
        <f>POPIS!L1970</f>
        <v>0</v>
      </c>
    </row>
    <row r="257" spans="1:8" x14ac:dyDescent="0.2">
      <c r="A257" s="387" t="s">
        <v>21</v>
      </c>
      <c r="B257" s="388"/>
      <c r="C257" s="388"/>
      <c r="D257" s="388"/>
      <c r="E257" s="389"/>
      <c r="F257" s="8">
        <f>POPIS!A2055</f>
        <v>0</v>
      </c>
      <c r="G257" s="8">
        <f>POPIS!K2055</f>
        <v>0</v>
      </c>
      <c r="H257" s="8">
        <f>POPIS!L2055</f>
        <v>0</v>
      </c>
    </row>
    <row r="258" spans="1:8" x14ac:dyDescent="0.2">
      <c r="A258" s="387" t="s">
        <v>22</v>
      </c>
      <c r="B258" s="388"/>
      <c r="C258" s="388"/>
      <c r="D258" s="388"/>
      <c r="E258" s="389"/>
      <c r="F258" s="8">
        <f>POPIS!A2152</f>
        <v>0</v>
      </c>
      <c r="G258" s="8">
        <f>POPIS!K2152</f>
        <v>0</v>
      </c>
      <c r="H258" s="8">
        <f>POPIS!L2152</f>
        <v>0</v>
      </c>
    </row>
    <row r="259" spans="1:8" x14ac:dyDescent="0.2">
      <c r="A259" s="387" t="s">
        <v>23</v>
      </c>
      <c r="B259" s="388"/>
      <c r="C259" s="388"/>
      <c r="D259" s="388"/>
      <c r="E259" s="389"/>
      <c r="F259" s="8">
        <f>POPIS!A2234</f>
        <v>0</v>
      </c>
      <c r="G259" s="8">
        <f>POPIS!K2234</f>
        <v>0</v>
      </c>
      <c r="H259" s="8">
        <f>POPIS!L2234</f>
        <v>0</v>
      </c>
    </row>
    <row r="260" spans="1:8" x14ac:dyDescent="0.2">
      <c r="A260" s="387" t="s">
        <v>24</v>
      </c>
      <c r="B260" s="388"/>
      <c r="C260" s="388"/>
      <c r="D260" s="388"/>
      <c r="E260" s="389"/>
      <c r="F260" s="8">
        <f>POPIS!A2318</f>
        <v>0</v>
      </c>
      <c r="G260" s="8">
        <f>POPIS!K2318</f>
        <v>0</v>
      </c>
      <c r="H260" s="8">
        <f>POPIS!L2318</f>
        <v>0</v>
      </c>
    </row>
    <row r="261" spans="1:8" x14ac:dyDescent="0.2">
      <c r="A261" s="387" t="s">
        <v>25</v>
      </c>
      <c r="B261" s="388"/>
      <c r="C261" s="388"/>
      <c r="D261" s="388"/>
      <c r="E261" s="389"/>
      <c r="F261" s="8">
        <f>POPIS!A2408</f>
        <v>0</v>
      </c>
      <c r="G261" s="8">
        <f>POPIS!K2408</f>
        <v>0</v>
      </c>
      <c r="H261" s="8">
        <f>POPIS!L2408</f>
        <v>0</v>
      </c>
    </row>
    <row r="262" spans="1:8" x14ac:dyDescent="0.2">
      <c r="A262" s="387" t="s">
        <v>26</v>
      </c>
      <c r="B262" s="388"/>
      <c r="C262" s="388"/>
      <c r="D262" s="388"/>
      <c r="E262" s="389"/>
      <c r="F262" s="8">
        <f>POPIS!A2493</f>
        <v>0</v>
      </c>
      <c r="G262" s="8">
        <f>POPIS!K2493</f>
        <v>0</v>
      </c>
      <c r="H262" s="8">
        <f>POPIS!L2493</f>
        <v>0</v>
      </c>
    </row>
    <row r="263" spans="1:8" x14ac:dyDescent="0.2">
      <c r="A263" s="387" t="s">
        <v>27</v>
      </c>
      <c r="B263" s="388"/>
      <c r="C263" s="388"/>
      <c r="D263" s="388"/>
      <c r="E263" s="389"/>
      <c r="F263" s="8">
        <f>POPIS!A2577</f>
        <v>1</v>
      </c>
      <c r="G263" s="8">
        <f>POPIS!K2577</f>
        <v>6</v>
      </c>
      <c r="H263" s="8">
        <f>POPIS!L2577</f>
        <v>12</v>
      </c>
    </row>
    <row r="264" spans="1:8" x14ac:dyDescent="0.2">
      <c r="A264" s="387" t="s">
        <v>28</v>
      </c>
      <c r="B264" s="388"/>
      <c r="C264" s="388"/>
      <c r="D264" s="388"/>
      <c r="E264" s="389"/>
      <c r="F264" s="8">
        <f>POPIS!A2670</f>
        <v>0</v>
      </c>
      <c r="G264" s="8">
        <f>POPIS!K2670</f>
        <v>0</v>
      </c>
      <c r="H264" s="8">
        <f>POPIS!L2670</f>
        <v>0</v>
      </c>
    </row>
    <row r="265" spans="1:8" x14ac:dyDescent="0.2">
      <c r="A265" s="404" t="s">
        <v>36</v>
      </c>
      <c r="B265" s="388"/>
      <c r="C265" s="388"/>
      <c r="D265" s="388"/>
      <c r="E265" s="389"/>
      <c r="F265" s="6">
        <f>SUM(F266:F286)</f>
        <v>9</v>
      </c>
      <c r="G265" s="6">
        <f t="shared" ref="G265:H265" si="11">SUM(G266:G286)</f>
        <v>758</v>
      </c>
      <c r="H265" s="6">
        <f t="shared" si="11"/>
        <v>2559</v>
      </c>
    </row>
    <row r="266" spans="1:8" x14ac:dyDescent="0.2">
      <c r="A266" s="405" t="s">
        <v>8</v>
      </c>
      <c r="B266" s="406"/>
      <c r="C266" s="406"/>
      <c r="D266" s="406"/>
      <c r="E266" s="407"/>
      <c r="F266" s="8">
        <f>POPIS!A163</f>
        <v>5</v>
      </c>
      <c r="G266" s="8">
        <f>POPIS!K163</f>
        <v>437</v>
      </c>
      <c r="H266" s="8">
        <f>POPIS!L163</f>
        <v>1394</v>
      </c>
    </row>
    <row r="267" spans="1:8" x14ac:dyDescent="0.2">
      <c r="A267" s="387" t="s">
        <v>9</v>
      </c>
      <c r="B267" s="388"/>
      <c r="C267" s="388"/>
      <c r="D267" s="388"/>
      <c r="E267" s="389"/>
      <c r="F267" s="8">
        <f>POPIS!A436</f>
        <v>1</v>
      </c>
      <c r="G267" s="8">
        <f>POPIS!K436</f>
        <v>35</v>
      </c>
      <c r="H267" s="8">
        <f>POPIS!L436</f>
        <v>92</v>
      </c>
    </row>
    <row r="268" spans="1:8" x14ac:dyDescent="0.2">
      <c r="A268" s="387" t="s">
        <v>10</v>
      </c>
      <c r="B268" s="388"/>
      <c r="C268" s="388"/>
      <c r="D268" s="388"/>
      <c r="E268" s="389"/>
      <c r="F268" s="8">
        <f>POPIS!A581</f>
        <v>0</v>
      </c>
      <c r="G268" s="8">
        <f>POPIS!K581</f>
        <v>0</v>
      </c>
      <c r="H268" s="8">
        <f>POPIS!L581</f>
        <v>0</v>
      </c>
    </row>
    <row r="269" spans="1:8" x14ac:dyDescent="0.2">
      <c r="A269" s="387" t="s">
        <v>11</v>
      </c>
      <c r="B269" s="388"/>
      <c r="C269" s="388"/>
      <c r="D269" s="388"/>
      <c r="E269" s="389"/>
      <c r="F269" s="8">
        <f>POPIS!A723</f>
        <v>2</v>
      </c>
      <c r="G269" s="8">
        <f>POPIS!K723</f>
        <v>79</v>
      </c>
      <c r="H269" s="8">
        <f>POPIS!L723</f>
        <v>307</v>
      </c>
    </row>
    <row r="270" spans="1:8" x14ac:dyDescent="0.2">
      <c r="A270" s="387" t="s">
        <v>12</v>
      </c>
      <c r="B270" s="388"/>
      <c r="C270" s="388"/>
      <c r="D270" s="388"/>
      <c r="E270" s="389"/>
      <c r="F270" s="8">
        <f>POPIS!A884</f>
        <v>0</v>
      </c>
      <c r="G270" s="8">
        <f>POPIS!K884</f>
        <v>0</v>
      </c>
      <c r="H270" s="8">
        <f>POPIS!L884</f>
        <v>0</v>
      </c>
    </row>
    <row r="271" spans="1:8" x14ac:dyDescent="0.2">
      <c r="A271" s="387" t="s">
        <v>13</v>
      </c>
      <c r="B271" s="388"/>
      <c r="C271" s="388"/>
      <c r="D271" s="388"/>
      <c r="E271" s="389"/>
      <c r="F271" s="8">
        <f>POPIS!A1164</f>
        <v>0</v>
      </c>
      <c r="G271" s="8">
        <f>POPIS!K1164</f>
        <v>0</v>
      </c>
      <c r="H271" s="8">
        <f>POPIS!L1164</f>
        <v>0</v>
      </c>
    </row>
    <row r="272" spans="1:8" x14ac:dyDescent="0.2">
      <c r="A272" s="387" t="s">
        <v>14</v>
      </c>
      <c r="B272" s="388"/>
      <c r="C272" s="388"/>
      <c r="D272" s="388"/>
      <c r="E272" s="389"/>
      <c r="F272" s="8">
        <f>POPIS!A1365</f>
        <v>1</v>
      </c>
      <c r="G272" s="8">
        <f>POPIS!K1365</f>
        <v>207</v>
      </c>
      <c r="H272" s="8">
        <f>POPIS!L1365</f>
        <v>766</v>
      </c>
    </row>
    <row r="273" spans="1:11" x14ac:dyDescent="0.2">
      <c r="A273" s="387" t="s">
        <v>15</v>
      </c>
      <c r="B273" s="388"/>
      <c r="C273" s="388"/>
      <c r="D273" s="388"/>
      <c r="E273" s="389"/>
      <c r="F273" s="8">
        <f>POPIS!A1474</f>
        <v>0</v>
      </c>
      <c r="G273" s="8">
        <f>POPIS!K1474</f>
        <v>0</v>
      </c>
      <c r="H273" s="8">
        <f>POPIS!L1474</f>
        <v>0</v>
      </c>
    </row>
    <row r="274" spans="1:11" x14ac:dyDescent="0.2">
      <c r="A274" s="387" t="s">
        <v>16</v>
      </c>
      <c r="B274" s="388"/>
      <c r="C274" s="388"/>
      <c r="D274" s="388"/>
      <c r="E274" s="389"/>
      <c r="F274" s="8">
        <f>POPIS!A1561</f>
        <v>0</v>
      </c>
      <c r="G274" s="8">
        <f>POPIS!K1561</f>
        <v>0</v>
      </c>
      <c r="H274" s="8">
        <f>POPIS!L1561</f>
        <v>0</v>
      </c>
    </row>
    <row r="275" spans="1:11" x14ac:dyDescent="0.2">
      <c r="A275" s="387" t="s">
        <v>17</v>
      </c>
      <c r="B275" s="388"/>
      <c r="C275" s="388"/>
      <c r="D275" s="388"/>
      <c r="E275" s="389"/>
      <c r="F275" s="8">
        <f>POPIS!A1698</f>
        <v>0</v>
      </c>
      <c r="G275" s="8">
        <f>POPIS!K1698</f>
        <v>0</v>
      </c>
      <c r="H275" s="8">
        <f>POPIS!L1698</f>
        <v>0</v>
      </c>
    </row>
    <row r="276" spans="1:11" x14ac:dyDescent="0.2">
      <c r="A276" s="387" t="s">
        <v>18</v>
      </c>
      <c r="B276" s="388"/>
      <c r="C276" s="388"/>
      <c r="D276" s="388"/>
      <c r="E276" s="389"/>
      <c r="F276" s="8">
        <f>POPIS!A1794</f>
        <v>0</v>
      </c>
      <c r="G276" s="8">
        <f>POPIS!K1794</f>
        <v>0</v>
      </c>
      <c r="H276" s="8">
        <f>POPIS!L1794</f>
        <v>0</v>
      </c>
    </row>
    <row r="277" spans="1:11" x14ac:dyDescent="0.2">
      <c r="A277" s="387" t="s">
        <v>19</v>
      </c>
      <c r="B277" s="388"/>
      <c r="C277" s="388"/>
      <c r="D277" s="388"/>
      <c r="E277" s="389"/>
      <c r="F277" s="8">
        <f>POPIS!A1884</f>
        <v>0</v>
      </c>
      <c r="G277" s="8">
        <f>POPIS!K1884</f>
        <v>0</v>
      </c>
      <c r="H277" s="8">
        <f>POPIS!L1884</f>
        <v>0</v>
      </c>
    </row>
    <row r="278" spans="1:11" x14ac:dyDescent="0.2">
      <c r="A278" s="387" t="s">
        <v>20</v>
      </c>
      <c r="B278" s="388"/>
      <c r="C278" s="388"/>
      <c r="D278" s="388"/>
      <c r="E278" s="389"/>
      <c r="F278" s="8">
        <f>POPIS!A1972</f>
        <v>0</v>
      </c>
      <c r="G278" s="8">
        <f>POPIS!K1972</f>
        <v>0</v>
      </c>
      <c r="H278" s="8">
        <f>POPIS!L1972</f>
        <v>0</v>
      </c>
    </row>
    <row r="279" spans="1:11" x14ac:dyDescent="0.2">
      <c r="A279" s="387" t="s">
        <v>21</v>
      </c>
      <c r="B279" s="388"/>
      <c r="C279" s="388"/>
      <c r="D279" s="388"/>
      <c r="E279" s="389"/>
      <c r="F279" s="8">
        <f>POPIS!A2057</f>
        <v>0</v>
      </c>
      <c r="G279" s="8">
        <f>POPIS!K2057</f>
        <v>0</v>
      </c>
      <c r="H279" s="8">
        <f>POPIS!L2057</f>
        <v>0</v>
      </c>
    </row>
    <row r="280" spans="1:11" x14ac:dyDescent="0.2">
      <c r="A280" s="387" t="s">
        <v>22</v>
      </c>
      <c r="B280" s="388"/>
      <c r="C280" s="388"/>
      <c r="D280" s="388"/>
      <c r="E280" s="389"/>
      <c r="F280" s="8">
        <f>POPIS!A2154</f>
        <v>0</v>
      </c>
      <c r="G280" s="8">
        <f>POPIS!K2154</f>
        <v>0</v>
      </c>
      <c r="H280" s="8">
        <f>POPIS!L2154</f>
        <v>0</v>
      </c>
    </row>
    <row r="281" spans="1:11" x14ac:dyDescent="0.2">
      <c r="A281" s="387" t="s">
        <v>23</v>
      </c>
      <c r="B281" s="388"/>
      <c r="C281" s="388"/>
      <c r="D281" s="388"/>
      <c r="E281" s="389"/>
      <c r="F281" s="8">
        <f>POPIS!A2236</f>
        <v>0</v>
      </c>
      <c r="G281" s="8">
        <f>POPIS!K2236</f>
        <v>0</v>
      </c>
      <c r="H281" s="8">
        <f>POPIS!L2236</f>
        <v>0</v>
      </c>
    </row>
    <row r="282" spans="1:11" x14ac:dyDescent="0.2">
      <c r="A282" s="387" t="s">
        <v>24</v>
      </c>
      <c r="B282" s="388"/>
      <c r="C282" s="388"/>
      <c r="D282" s="388"/>
      <c r="E282" s="389"/>
      <c r="F282" s="8">
        <f>POPIS!A2320</f>
        <v>0</v>
      </c>
      <c r="G282" s="8">
        <f>POPIS!K2320</f>
        <v>0</v>
      </c>
      <c r="H282" s="8">
        <f>POPIS!L2320</f>
        <v>0</v>
      </c>
    </row>
    <row r="283" spans="1:11" x14ac:dyDescent="0.2">
      <c r="A283" s="387" t="s">
        <v>25</v>
      </c>
      <c r="B283" s="388"/>
      <c r="C283" s="388"/>
      <c r="D283" s="388"/>
      <c r="E283" s="389"/>
      <c r="F283" s="8">
        <f>POPIS!A2410</f>
        <v>0</v>
      </c>
      <c r="G283" s="8">
        <f>POPIS!K2410</f>
        <v>0</v>
      </c>
      <c r="H283" s="8">
        <f>POPIS!L2410</f>
        <v>0</v>
      </c>
    </row>
    <row r="284" spans="1:11" x14ac:dyDescent="0.2">
      <c r="A284" s="387" t="s">
        <v>26</v>
      </c>
      <c r="B284" s="388"/>
      <c r="C284" s="388"/>
      <c r="D284" s="388"/>
      <c r="E284" s="389"/>
      <c r="F284" s="8">
        <f>POPIS!A2495</f>
        <v>0</v>
      </c>
      <c r="G284" s="8">
        <f>POPIS!K2495</f>
        <v>0</v>
      </c>
      <c r="H284" s="8">
        <f>POPIS!L2495</f>
        <v>0</v>
      </c>
    </row>
    <row r="285" spans="1:11" x14ac:dyDescent="0.2">
      <c r="A285" s="387" t="s">
        <v>27</v>
      </c>
      <c r="B285" s="388"/>
      <c r="C285" s="388"/>
      <c r="D285" s="388"/>
      <c r="E285" s="389"/>
      <c r="F285" s="8">
        <f>POPIS!A2579</f>
        <v>0</v>
      </c>
      <c r="G285" s="8">
        <f>POPIS!K2579</f>
        <v>0</v>
      </c>
      <c r="H285" s="8">
        <f>POPIS!L2579</f>
        <v>0</v>
      </c>
    </row>
    <row r="286" spans="1:11" x14ac:dyDescent="0.2">
      <c r="A286" s="387" t="s">
        <v>28</v>
      </c>
      <c r="B286" s="388"/>
      <c r="C286" s="388"/>
      <c r="D286" s="388"/>
      <c r="E286" s="389"/>
      <c r="F286" s="8">
        <f>POPIS!A2672</f>
        <v>0</v>
      </c>
      <c r="G286" s="8">
        <f>POPIS!K2672</f>
        <v>0</v>
      </c>
      <c r="H286" s="8">
        <f>POPIS!L2672</f>
        <v>0</v>
      </c>
    </row>
    <row r="287" spans="1:11" x14ac:dyDescent="0.2">
      <c r="A287" s="397" t="s">
        <v>39</v>
      </c>
      <c r="B287" s="388"/>
      <c r="C287" s="388"/>
      <c r="D287" s="388"/>
      <c r="E287" s="389"/>
      <c r="F287" s="9">
        <f>SUM(F199+F221+F243+F265)</f>
        <v>69</v>
      </c>
      <c r="G287" s="176">
        <f t="shared" ref="G287:H287" si="12">SUM(G199+G221+G243+G265)</f>
        <v>13043</v>
      </c>
      <c r="H287" s="176">
        <f t="shared" si="12"/>
        <v>30708</v>
      </c>
    </row>
    <row r="288" spans="1:11" x14ac:dyDescent="0.2">
      <c r="A288" s="386"/>
      <c r="B288" s="398"/>
      <c r="C288" s="398"/>
      <c r="D288" s="398"/>
      <c r="E288" s="398"/>
      <c r="F288" s="10"/>
      <c r="G288" s="10"/>
      <c r="H288" s="10"/>
      <c r="I288" s="10"/>
      <c r="J288" s="10"/>
      <c r="K288" s="10"/>
    </row>
    <row r="289" spans="1:11" x14ac:dyDescent="0.2">
      <c r="A289" s="386"/>
      <c r="B289" s="398"/>
      <c r="C289" s="398"/>
      <c r="D289" s="398"/>
      <c r="E289" s="398"/>
      <c r="F289" s="10"/>
      <c r="G289" s="10"/>
      <c r="H289" s="10"/>
      <c r="I289" s="10"/>
      <c r="J289" s="10"/>
      <c r="K289" s="10"/>
    </row>
    <row r="290" spans="1:11" ht="17.25" customHeight="1" x14ac:dyDescent="0.2">
      <c r="A290" s="408" t="s">
        <v>4</v>
      </c>
      <c r="B290" s="398"/>
      <c r="C290" s="398"/>
      <c r="D290" s="398"/>
      <c r="E290" s="398"/>
      <c r="F290" s="2"/>
      <c r="G290" s="2"/>
      <c r="H290" s="2"/>
      <c r="I290" s="2"/>
      <c r="J290" s="2"/>
      <c r="K290" s="2"/>
    </row>
    <row r="291" spans="1:11" x14ac:dyDescent="0.2">
      <c r="A291" s="409"/>
      <c r="B291" s="398"/>
      <c r="C291" s="398"/>
      <c r="D291" s="398"/>
      <c r="E291" s="398"/>
      <c r="F291" s="2"/>
      <c r="G291" s="2"/>
      <c r="H291" s="2"/>
      <c r="I291" s="2"/>
      <c r="J291" s="2"/>
      <c r="K291" s="2"/>
    </row>
    <row r="292" spans="1:11" ht="38.25" x14ac:dyDescent="0.2">
      <c r="A292" s="410" t="s">
        <v>29</v>
      </c>
      <c r="B292" s="388"/>
      <c r="C292" s="388"/>
      <c r="D292" s="388"/>
      <c r="E292" s="389"/>
      <c r="F292" s="4" t="s">
        <v>30</v>
      </c>
      <c r="G292" s="4" t="s">
        <v>31</v>
      </c>
      <c r="H292" s="4" t="s">
        <v>32</v>
      </c>
    </row>
    <row r="293" spans="1:11" x14ac:dyDescent="0.2">
      <c r="A293" s="404" t="s">
        <v>33</v>
      </c>
      <c r="B293" s="388"/>
      <c r="C293" s="388"/>
      <c r="D293" s="388"/>
      <c r="E293" s="389"/>
      <c r="F293" s="6">
        <f>SUM(F294:F314)</f>
        <v>7</v>
      </c>
      <c r="G293" s="6">
        <f t="shared" ref="G293:H293" si="13">SUM(G294:G314)</f>
        <v>1042</v>
      </c>
      <c r="H293" s="6">
        <f t="shared" si="13"/>
        <v>3673</v>
      </c>
    </row>
    <row r="294" spans="1:11" x14ac:dyDescent="0.2">
      <c r="A294" s="405" t="s">
        <v>8</v>
      </c>
      <c r="B294" s="406"/>
      <c r="C294" s="406"/>
      <c r="D294" s="406"/>
      <c r="E294" s="407"/>
      <c r="F294" s="8">
        <f>POPIS!A174</f>
        <v>4</v>
      </c>
      <c r="G294" s="8">
        <f>POPIS!K174</f>
        <v>960</v>
      </c>
      <c r="H294" s="8">
        <f>POPIS!L174</f>
        <v>3381</v>
      </c>
    </row>
    <row r="295" spans="1:11" x14ac:dyDescent="0.2">
      <c r="A295" s="387" t="s">
        <v>9</v>
      </c>
      <c r="B295" s="388"/>
      <c r="C295" s="388"/>
      <c r="D295" s="388"/>
      <c r="E295" s="389"/>
      <c r="F295" s="8">
        <f>POPIS!A443</f>
        <v>2</v>
      </c>
      <c r="G295" s="8">
        <f>POPIS!K443</f>
        <v>35</v>
      </c>
      <c r="H295" s="8">
        <f>POPIS!L443</f>
        <v>104</v>
      </c>
    </row>
    <row r="296" spans="1:11" x14ac:dyDescent="0.2">
      <c r="A296" s="387" t="s">
        <v>10</v>
      </c>
      <c r="B296" s="388"/>
      <c r="C296" s="388"/>
      <c r="D296" s="388"/>
      <c r="E296" s="389"/>
      <c r="F296" s="8">
        <f>POPIS!A588</f>
        <v>0</v>
      </c>
      <c r="G296" s="8">
        <f>POPIS!K588</f>
        <v>0</v>
      </c>
      <c r="H296" s="8">
        <f>POPIS!L588</f>
        <v>0</v>
      </c>
    </row>
    <row r="297" spans="1:11" x14ac:dyDescent="0.2">
      <c r="A297" s="387" t="s">
        <v>11</v>
      </c>
      <c r="B297" s="388"/>
      <c r="C297" s="388"/>
      <c r="D297" s="388"/>
      <c r="E297" s="389"/>
      <c r="F297" s="8">
        <f>POPIS!A731</f>
        <v>0</v>
      </c>
      <c r="G297" s="8">
        <f>POPIS!K731</f>
        <v>0</v>
      </c>
      <c r="H297" s="8">
        <f>POPIS!L731</f>
        <v>0</v>
      </c>
    </row>
    <row r="298" spans="1:11" x14ac:dyDescent="0.2">
      <c r="A298" s="387" t="s">
        <v>12</v>
      </c>
      <c r="B298" s="388"/>
      <c r="C298" s="388"/>
      <c r="D298" s="388"/>
      <c r="E298" s="389"/>
      <c r="F298" s="8">
        <f>POPIS!A891</f>
        <v>0</v>
      </c>
      <c r="G298" s="8">
        <f>POPIS!K891</f>
        <v>0</v>
      </c>
      <c r="H298" s="8">
        <f>POPIS!L891</f>
        <v>0</v>
      </c>
    </row>
    <row r="299" spans="1:11" x14ac:dyDescent="0.2">
      <c r="A299" s="387" t="s">
        <v>13</v>
      </c>
      <c r="B299" s="388"/>
      <c r="C299" s="388"/>
      <c r="D299" s="388"/>
      <c r="E299" s="389"/>
      <c r="F299" s="8">
        <f>POPIS!A1171</f>
        <v>0</v>
      </c>
      <c r="G299" s="8">
        <f>POPIS!K1171</f>
        <v>0</v>
      </c>
      <c r="H299" s="8">
        <f>POPIS!L1171</f>
        <v>0</v>
      </c>
    </row>
    <row r="300" spans="1:11" x14ac:dyDescent="0.2">
      <c r="A300" s="387" t="s">
        <v>14</v>
      </c>
      <c r="B300" s="388"/>
      <c r="C300" s="388"/>
      <c r="D300" s="388"/>
      <c r="E300" s="389"/>
      <c r="F300" s="8">
        <f>POPIS!A1372</f>
        <v>1</v>
      </c>
      <c r="G300" s="8">
        <f>POPIS!K1372</f>
        <v>47</v>
      </c>
      <c r="H300" s="8">
        <f>POPIS!L1372</f>
        <v>188</v>
      </c>
    </row>
    <row r="301" spans="1:11" x14ac:dyDescent="0.2">
      <c r="A301" s="387" t="s">
        <v>15</v>
      </c>
      <c r="B301" s="388"/>
      <c r="C301" s="388"/>
      <c r="D301" s="388"/>
      <c r="E301" s="389"/>
      <c r="F301" s="8">
        <f>POPIS!A1481</f>
        <v>0</v>
      </c>
      <c r="G301" s="8">
        <f>POPIS!K1481</f>
        <v>0</v>
      </c>
      <c r="H301" s="8">
        <f>POPIS!L1481</f>
        <v>0</v>
      </c>
    </row>
    <row r="302" spans="1:11" x14ac:dyDescent="0.2">
      <c r="A302" s="387" t="s">
        <v>16</v>
      </c>
      <c r="B302" s="388"/>
      <c r="C302" s="388"/>
      <c r="D302" s="388"/>
      <c r="E302" s="389"/>
      <c r="F302" s="8">
        <f>POPIS!A1568</f>
        <v>0</v>
      </c>
      <c r="G302" s="8">
        <f>POPIS!K1568</f>
        <v>0</v>
      </c>
      <c r="H302" s="8">
        <f>POPIS!L1568</f>
        <v>0</v>
      </c>
    </row>
    <row r="303" spans="1:11" x14ac:dyDescent="0.2">
      <c r="A303" s="387" t="s">
        <v>17</v>
      </c>
      <c r="B303" s="388"/>
      <c r="C303" s="388"/>
      <c r="D303" s="388"/>
      <c r="E303" s="389"/>
      <c r="F303" s="8">
        <f>POPIS!A1705</f>
        <v>0</v>
      </c>
      <c r="G303" s="8">
        <f>POPIS!K1705</f>
        <v>0</v>
      </c>
      <c r="H303" s="8">
        <f>POPIS!L1705</f>
        <v>0</v>
      </c>
    </row>
    <row r="304" spans="1:11" x14ac:dyDescent="0.2">
      <c r="A304" s="387" t="s">
        <v>18</v>
      </c>
      <c r="B304" s="388"/>
      <c r="C304" s="388"/>
      <c r="D304" s="388"/>
      <c r="E304" s="389"/>
      <c r="F304" s="8">
        <f>POPIS!A1801</f>
        <v>0</v>
      </c>
      <c r="G304" s="8">
        <f>POPIS!K1801</f>
        <v>0</v>
      </c>
      <c r="H304" s="8">
        <f>POPIS!L1801</f>
        <v>0</v>
      </c>
    </row>
    <row r="305" spans="1:8" x14ac:dyDescent="0.2">
      <c r="A305" s="387" t="s">
        <v>19</v>
      </c>
      <c r="B305" s="388"/>
      <c r="C305" s="388"/>
      <c r="D305" s="388"/>
      <c r="E305" s="389"/>
      <c r="F305" s="8">
        <f>POPIS!A1891</f>
        <v>0</v>
      </c>
      <c r="G305" s="8">
        <f>POPIS!K1891</f>
        <v>0</v>
      </c>
      <c r="H305" s="8">
        <f>POPIS!L1891</f>
        <v>0</v>
      </c>
    </row>
    <row r="306" spans="1:8" x14ac:dyDescent="0.2">
      <c r="A306" s="387" t="s">
        <v>20</v>
      </c>
      <c r="B306" s="388"/>
      <c r="C306" s="388"/>
      <c r="D306" s="388"/>
      <c r="E306" s="389"/>
      <c r="F306" s="8">
        <f>POPIS!A1979</f>
        <v>0</v>
      </c>
      <c r="G306" s="8">
        <f>POPIS!K1979</f>
        <v>0</v>
      </c>
      <c r="H306" s="8">
        <f>POPIS!L1979</f>
        <v>0</v>
      </c>
    </row>
    <row r="307" spans="1:8" x14ac:dyDescent="0.2">
      <c r="A307" s="387" t="s">
        <v>21</v>
      </c>
      <c r="B307" s="388"/>
      <c r="C307" s="388"/>
      <c r="D307" s="388"/>
      <c r="E307" s="389"/>
      <c r="F307" s="8">
        <f>POPIS!A2064</f>
        <v>0</v>
      </c>
      <c r="G307" s="8">
        <f>POPIS!K2064</f>
        <v>0</v>
      </c>
      <c r="H307" s="8">
        <f>POPIS!L2064</f>
        <v>0</v>
      </c>
    </row>
    <row r="308" spans="1:8" x14ac:dyDescent="0.2">
      <c r="A308" s="387" t="s">
        <v>22</v>
      </c>
      <c r="B308" s="388"/>
      <c r="C308" s="388"/>
      <c r="D308" s="388"/>
      <c r="E308" s="389"/>
      <c r="F308" s="8">
        <f>POPIS!A2162</f>
        <v>0</v>
      </c>
      <c r="G308" s="8">
        <f>POPIS!K2162</f>
        <v>0</v>
      </c>
      <c r="H308" s="8">
        <f>POPIS!L2162</f>
        <v>0</v>
      </c>
    </row>
    <row r="309" spans="1:8" x14ac:dyDescent="0.2">
      <c r="A309" s="387" t="s">
        <v>23</v>
      </c>
      <c r="B309" s="388"/>
      <c r="C309" s="388"/>
      <c r="D309" s="388"/>
      <c r="E309" s="389"/>
      <c r="F309" s="8">
        <f>POPIS!A2243</f>
        <v>0</v>
      </c>
      <c r="G309" s="8">
        <f>POPIS!K2243</f>
        <v>0</v>
      </c>
      <c r="H309" s="8">
        <f>POPIS!L2243</f>
        <v>0</v>
      </c>
    </row>
    <row r="310" spans="1:8" x14ac:dyDescent="0.2">
      <c r="A310" s="387" t="s">
        <v>24</v>
      </c>
      <c r="B310" s="388"/>
      <c r="C310" s="388"/>
      <c r="D310" s="388"/>
      <c r="E310" s="389"/>
      <c r="F310" s="8">
        <f>POPIS!A2327</f>
        <v>0</v>
      </c>
      <c r="G310" s="8">
        <f>POPIS!K2327</f>
        <v>0</v>
      </c>
      <c r="H310" s="8">
        <f>POPIS!L2327</f>
        <v>0</v>
      </c>
    </row>
    <row r="311" spans="1:8" x14ac:dyDescent="0.2">
      <c r="A311" s="387" t="s">
        <v>25</v>
      </c>
      <c r="B311" s="388"/>
      <c r="C311" s="388"/>
      <c r="D311" s="388"/>
      <c r="E311" s="389"/>
      <c r="F311" s="8">
        <f>POPIS!A2417</f>
        <v>0</v>
      </c>
      <c r="G311" s="8">
        <f>POPIS!K2417</f>
        <v>0</v>
      </c>
      <c r="H311" s="8">
        <f>POPIS!L2417</f>
        <v>0</v>
      </c>
    </row>
    <row r="312" spans="1:8" x14ac:dyDescent="0.2">
      <c r="A312" s="387" t="s">
        <v>26</v>
      </c>
      <c r="B312" s="388"/>
      <c r="C312" s="388"/>
      <c r="D312" s="388"/>
      <c r="E312" s="389"/>
      <c r="F312" s="8">
        <f>POPIS!A2502</f>
        <v>0</v>
      </c>
      <c r="G312" s="8">
        <f>POPIS!K2502</f>
        <v>0</v>
      </c>
      <c r="H312" s="8">
        <f>POPIS!L2502</f>
        <v>0</v>
      </c>
    </row>
    <row r="313" spans="1:8" x14ac:dyDescent="0.2">
      <c r="A313" s="387" t="s">
        <v>27</v>
      </c>
      <c r="B313" s="388"/>
      <c r="C313" s="388"/>
      <c r="D313" s="388"/>
      <c r="E313" s="389"/>
      <c r="F313" s="8">
        <f>POPIS!A2586</f>
        <v>0</v>
      </c>
      <c r="G313" s="8">
        <f>POPIS!K2586</f>
        <v>0</v>
      </c>
      <c r="H313" s="8">
        <f>POPIS!L2586</f>
        <v>0</v>
      </c>
    </row>
    <row r="314" spans="1:8" x14ac:dyDescent="0.2">
      <c r="A314" s="387" t="s">
        <v>28</v>
      </c>
      <c r="B314" s="388"/>
      <c r="C314" s="388"/>
      <c r="D314" s="388"/>
      <c r="E314" s="389"/>
      <c r="F314" s="8">
        <f>POPIS!A2679</f>
        <v>0</v>
      </c>
      <c r="G314" s="8">
        <f>POPIS!K2679</f>
        <v>0</v>
      </c>
      <c r="H314" s="8">
        <f>POPIS!L2679</f>
        <v>0</v>
      </c>
    </row>
    <row r="315" spans="1:8" x14ac:dyDescent="0.2">
      <c r="A315" s="404" t="s">
        <v>34</v>
      </c>
      <c r="B315" s="388"/>
      <c r="C315" s="388"/>
      <c r="D315" s="388"/>
      <c r="E315" s="389"/>
      <c r="F315" s="6">
        <f>SUM(F316:F336)</f>
        <v>20</v>
      </c>
      <c r="G315" s="6" t="e">
        <f t="shared" ref="G315:H315" si="14">SUM(G316:G336)</f>
        <v>#REF!</v>
      </c>
      <c r="H315" s="6" t="e">
        <f t="shared" si="14"/>
        <v>#REF!</v>
      </c>
    </row>
    <row r="316" spans="1:8" x14ac:dyDescent="0.2">
      <c r="A316" s="405" t="s">
        <v>8</v>
      </c>
      <c r="B316" s="406"/>
      <c r="C316" s="406"/>
      <c r="D316" s="406"/>
      <c r="E316" s="407"/>
      <c r="F316" s="8">
        <f>POPIS!A179</f>
        <v>8</v>
      </c>
      <c r="G316" s="8">
        <f>POPIS!K179</f>
        <v>968</v>
      </c>
      <c r="H316" s="8">
        <f>POPIS!L179</f>
        <v>2874</v>
      </c>
    </row>
    <row r="317" spans="1:8" x14ac:dyDescent="0.2">
      <c r="A317" s="387" t="s">
        <v>9</v>
      </c>
      <c r="B317" s="388"/>
      <c r="C317" s="388"/>
      <c r="D317" s="388"/>
      <c r="E317" s="389"/>
      <c r="F317" s="8">
        <f>POPIS!A446</f>
        <v>3</v>
      </c>
      <c r="G317" s="8">
        <f>POPIS!K446</f>
        <v>63</v>
      </c>
      <c r="H317" s="8">
        <f>POPIS!L446</f>
        <v>185</v>
      </c>
    </row>
    <row r="318" spans="1:8" x14ac:dyDescent="0.2">
      <c r="A318" s="387" t="s">
        <v>10</v>
      </c>
      <c r="B318" s="388"/>
      <c r="C318" s="388"/>
      <c r="D318" s="388"/>
      <c r="E318" s="389"/>
      <c r="F318" s="8">
        <f>POPIS!A590</f>
        <v>0</v>
      </c>
      <c r="G318" s="8">
        <f>POPIS!K590</f>
        <v>0</v>
      </c>
      <c r="H318" s="8">
        <f>POPIS!L590</f>
        <v>0</v>
      </c>
    </row>
    <row r="319" spans="1:8" x14ac:dyDescent="0.2">
      <c r="A319" s="387" t="s">
        <v>11</v>
      </c>
      <c r="B319" s="388"/>
      <c r="C319" s="388"/>
      <c r="D319" s="388"/>
      <c r="E319" s="389"/>
      <c r="F319" s="8">
        <f>POPIS!A733</f>
        <v>0</v>
      </c>
      <c r="G319" s="8" t="e">
        <f>POPIS!K733</f>
        <v>#REF!</v>
      </c>
      <c r="H319" s="8" t="e">
        <f>POPIS!L733</f>
        <v>#REF!</v>
      </c>
    </row>
    <row r="320" spans="1:8" x14ac:dyDescent="0.2">
      <c r="A320" s="387" t="s">
        <v>12</v>
      </c>
      <c r="B320" s="388"/>
      <c r="C320" s="388"/>
      <c r="D320" s="388"/>
      <c r="E320" s="389"/>
      <c r="F320" s="8">
        <f>POPIS!A893</f>
        <v>2</v>
      </c>
      <c r="G320" s="8">
        <f>POPIS!K893</f>
        <v>146</v>
      </c>
      <c r="H320" s="8">
        <f>POPIS!L893</f>
        <v>396</v>
      </c>
    </row>
    <row r="321" spans="1:8" x14ac:dyDescent="0.2">
      <c r="A321" s="405" t="s">
        <v>13</v>
      </c>
      <c r="B321" s="406"/>
      <c r="C321" s="406"/>
      <c r="D321" s="406"/>
      <c r="E321" s="407"/>
      <c r="F321" s="8">
        <f>POPIS!A1173</f>
        <v>5</v>
      </c>
      <c r="G321" s="8">
        <f>POPIS!K1173</f>
        <v>223</v>
      </c>
      <c r="H321" s="8">
        <f>POPIS!L1173</f>
        <v>613</v>
      </c>
    </row>
    <row r="322" spans="1:8" x14ac:dyDescent="0.2">
      <c r="A322" s="387" t="s">
        <v>14</v>
      </c>
      <c r="B322" s="388"/>
      <c r="C322" s="388"/>
      <c r="D322" s="388"/>
      <c r="E322" s="389"/>
      <c r="F322" s="8">
        <f>POPIS!A1374</f>
        <v>1</v>
      </c>
      <c r="G322" s="8">
        <f>POPIS!K1374</f>
        <v>31</v>
      </c>
      <c r="H322" s="8">
        <f>POPIS!L1374</f>
        <v>78</v>
      </c>
    </row>
    <row r="323" spans="1:8" x14ac:dyDescent="0.2">
      <c r="A323" s="387" t="s">
        <v>15</v>
      </c>
      <c r="B323" s="388"/>
      <c r="C323" s="388"/>
      <c r="D323" s="388"/>
      <c r="E323" s="389"/>
      <c r="F323" s="8">
        <f>POPIS!A1483</f>
        <v>0</v>
      </c>
      <c r="G323" s="8">
        <f>POPIS!K1483</f>
        <v>0</v>
      </c>
      <c r="H323" s="8">
        <f>POPIS!L1483</f>
        <v>0</v>
      </c>
    </row>
    <row r="324" spans="1:8" x14ac:dyDescent="0.2">
      <c r="A324" s="387" t="s">
        <v>16</v>
      </c>
      <c r="B324" s="388"/>
      <c r="C324" s="388"/>
      <c r="D324" s="388"/>
      <c r="E324" s="389"/>
      <c r="F324" s="8">
        <f>POPIS!A1570</f>
        <v>0</v>
      </c>
      <c r="G324" s="8">
        <f>POPIS!K1570</f>
        <v>0</v>
      </c>
      <c r="H324" s="8">
        <f>POPIS!L1570</f>
        <v>0</v>
      </c>
    </row>
    <row r="325" spans="1:8" x14ac:dyDescent="0.2">
      <c r="A325" s="387" t="s">
        <v>17</v>
      </c>
      <c r="B325" s="388"/>
      <c r="C325" s="388"/>
      <c r="D325" s="388"/>
      <c r="E325" s="389"/>
      <c r="F325" s="8">
        <f>POPIS!A1707</f>
        <v>1</v>
      </c>
      <c r="G325" s="8">
        <f>POPIS!K1707</f>
        <v>16</v>
      </c>
      <c r="H325" s="8">
        <f>POPIS!L1707</f>
        <v>44</v>
      </c>
    </row>
    <row r="326" spans="1:8" x14ac:dyDescent="0.2">
      <c r="A326" s="387" t="s">
        <v>18</v>
      </c>
      <c r="B326" s="388"/>
      <c r="C326" s="388"/>
      <c r="D326" s="388"/>
      <c r="E326" s="389"/>
      <c r="F326" s="8">
        <f>POPIS!A1803</f>
        <v>0</v>
      </c>
      <c r="G326" s="8">
        <f>POPIS!K1803</f>
        <v>0</v>
      </c>
      <c r="H326" s="8">
        <f>POPIS!L1803</f>
        <v>0</v>
      </c>
    </row>
    <row r="327" spans="1:8" x14ac:dyDescent="0.2">
      <c r="A327" s="387" t="s">
        <v>19</v>
      </c>
      <c r="B327" s="388"/>
      <c r="C327" s="388"/>
      <c r="D327" s="388"/>
      <c r="E327" s="389"/>
      <c r="F327" s="8">
        <f>POPIS!A1893</f>
        <v>0</v>
      </c>
      <c r="G327" s="8">
        <f>POPIS!K1893</f>
        <v>0</v>
      </c>
      <c r="H327" s="8">
        <f>POPIS!L1893</f>
        <v>0</v>
      </c>
    </row>
    <row r="328" spans="1:8" x14ac:dyDescent="0.2">
      <c r="A328" s="387" t="s">
        <v>20</v>
      </c>
      <c r="B328" s="388"/>
      <c r="C328" s="388"/>
      <c r="D328" s="388"/>
      <c r="E328" s="389"/>
      <c r="F328" s="8">
        <f>POPIS!A1981</f>
        <v>0</v>
      </c>
      <c r="G328" s="8">
        <f>POPIS!K1981</f>
        <v>0</v>
      </c>
      <c r="H328" s="8">
        <f>POPIS!L1981</f>
        <v>0</v>
      </c>
    </row>
    <row r="329" spans="1:8" x14ac:dyDescent="0.2">
      <c r="A329" s="387" t="s">
        <v>21</v>
      </c>
      <c r="B329" s="388"/>
      <c r="C329" s="388"/>
      <c r="D329" s="388"/>
      <c r="E329" s="389"/>
      <c r="F329" s="8">
        <f>POPIS!A2066</f>
        <v>0</v>
      </c>
      <c r="G329" s="8">
        <f>POPIS!K2066</f>
        <v>0</v>
      </c>
      <c r="H329" s="8">
        <f>POPIS!L2066</f>
        <v>0</v>
      </c>
    </row>
    <row r="330" spans="1:8" x14ac:dyDescent="0.2">
      <c r="A330" s="387" t="s">
        <v>22</v>
      </c>
      <c r="B330" s="388"/>
      <c r="C330" s="388"/>
      <c r="D330" s="388"/>
      <c r="E330" s="389"/>
      <c r="F330" s="8">
        <f>POPIS!A2163</f>
        <v>0</v>
      </c>
      <c r="G330" s="8">
        <f>POPIS!K2163</f>
        <v>0</v>
      </c>
      <c r="H330" s="8">
        <f>POPIS!L2163</f>
        <v>0</v>
      </c>
    </row>
    <row r="331" spans="1:8" x14ac:dyDescent="0.2">
      <c r="A331" s="387" t="s">
        <v>23</v>
      </c>
      <c r="B331" s="388"/>
      <c r="C331" s="388"/>
      <c r="D331" s="388"/>
      <c r="E331" s="389"/>
      <c r="F331" s="8">
        <f>POPIS!A2245</f>
        <v>0</v>
      </c>
      <c r="G331" s="8">
        <f>POPIS!K2245</f>
        <v>0</v>
      </c>
      <c r="H331" s="8">
        <f>POPIS!L2245</f>
        <v>0</v>
      </c>
    </row>
    <row r="332" spans="1:8" x14ac:dyDescent="0.2">
      <c r="A332" s="387" t="s">
        <v>24</v>
      </c>
      <c r="B332" s="388"/>
      <c r="C332" s="388"/>
      <c r="D332" s="388"/>
      <c r="E332" s="389"/>
      <c r="F332" s="8">
        <f>POPIS!A2329</f>
        <v>0</v>
      </c>
      <c r="G332" s="8">
        <f>POPIS!K2329</f>
        <v>0</v>
      </c>
      <c r="H332" s="8">
        <f>POPIS!L2329</f>
        <v>0</v>
      </c>
    </row>
    <row r="333" spans="1:8" x14ac:dyDescent="0.2">
      <c r="A333" s="387" t="s">
        <v>25</v>
      </c>
      <c r="B333" s="388"/>
      <c r="C333" s="388"/>
      <c r="D333" s="388"/>
      <c r="E333" s="389"/>
      <c r="F333" s="8">
        <f>POPIS!A2419</f>
        <v>0</v>
      </c>
      <c r="G333" s="8">
        <f>POPIS!K2419</f>
        <v>0</v>
      </c>
      <c r="H333" s="8">
        <f>POPIS!L2419</f>
        <v>0</v>
      </c>
    </row>
    <row r="334" spans="1:8" x14ac:dyDescent="0.2">
      <c r="A334" s="387" t="s">
        <v>26</v>
      </c>
      <c r="B334" s="388"/>
      <c r="C334" s="388"/>
      <c r="D334" s="388"/>
      <c r="E334" s="389"/>
      <c r="F334" s="8">
        <f>POPIS!A2504</f>
        <v>0</v>
      </c>
      <c r="G334" s="8">
        <f>POPIS!K2504</f>
        <v>0</v>
      </c>
      <c r="H334" s="8">
        <f>POPIS!L2504</f>
        <v>0</v>
      </c>
    </row>
    <row r="335" spans="1:8" x14ac:dyDescent="0.2">
      <c r="A335" s="387" t="s">
        <v>27</v>
      </c>
      <c r="B335" s="388"/>
      <c r="C335" s="388"/>
      <c r="D335" s="388"/>
      <c r="E335" s="389"/>
      <c r="F335" s="8">
        <f>POPIS!A2588</f>
        <v>0</v>
      </c>
      <c r="G335" s="8">
        <f>POPIS!K2588</f>
        <v>0</v>
      </c>
      <c r="H335" s="8">
        <f>POPIS!L2588</f>
        <v>0</v>
      </c>
    </row>
    <row r="336" spans="1:8" x14ac:dyDescent="0.2">
      <c r="A336" s="387" t="s">
        <v>28</v>
      </c>
      <c r="B336" s="388"/>
      <c r="C336" s="388"/>
      <c r="D336" s="388"/>
      <c r="E336" s="389"/>
      <c r="F336" s="8">
        <f>POPIS!A2681</f>
        <v>0</v>
      </c>
      <c r="G336" s="8">
        <f>POPIS!K2681</f>
        <v>0</v>
      </c>
      <c r="H336" s="8">
        <f>POPIS!L2681</f>
        <v>0</v>
      </c>
    </row>
    <row r="337" spans="1:8" x14ac:dyDescent="0.2">
      <c r="A337" s="404" t="s">
        <v>35</v>
      </c>
      <c r="B337" s="388"/>
      <c r="C337" s="388"/>
      <c r="D337" s="388"/>
      <c r="E337" s="389"/>
      <c r="F337" s="6">
        <f>SUM(F338:F358)</f>
        <v>15</v>
      </c>
      <c r="G337" s="6">
        <f t="shared" ref="G337:H337" si="15">SUM(G338:G358)</f>
        <v>757</v>
      </c>
      <c r="H337" s="6">
        <f t="shared" si="15"/>
        <v>2116</v>
      </c>
    </row>
    <row r="338" spans="1:8" x14ac:dyDescent="0.2">
      <c r="A338" s="405" t="s">
        <v>8</v>
      </c>
      <c r="B338" s="406"/>
      <c r="C338" s="406"/>
      <c r="D338" s="406"/>
      <c r="E338" s="407"/>
      <c r="F338" s="8">
        <f>POPIS!A188</f>
        <v>3</v>
      </c>
      <c r="G338" s="8">
        <f>POPIS!K188</f>
        <v>374</v>
      </c>
      <c r="H338" s="8">
        <f>POPIS!L188</f>
        <v>1168</v>
      </c>
    </row>
    <row r="339" spans="1:8" x14ac:dyDescent="0.2">
      <c r="A339" s="387" t="s">
        <v>9</v>
      </c>
      <c r="B339" s="388"/>
      <c r="C339" s="388"/>
      <c r="D339" s="388"/>
      <c r="E339" s="389"/>
      <c r="F339" s="8">
        <f>POPIS!A450</f>
        <v>1</v>
      </c>
      <c r="G339" s="8">
        <f>POPIS!K450</f>
        <v>12</v>
      </c>
      <c r="H339" s="8">
        <f>POPIS!L450</f>
        <v>42</v>
      </c>
    </row>
    <row r="340" spans="1:8" x14ac:dyDescent="0.2">
      <c r="A340" s="387" t="s">
        <v>10</v>
      </c>
      <c r="B340" s="388"/>
      <c r="C340" s="388"/>
      <c r="D340" s="388"/>
      <c r="E340" s="389"/>
      <c r="F340" s="8">
        <f>POPIS!A592</f>
        <v>1</v>
      </c>
      <c r="G340" s="8">
        <f>POPIS!K592</f>
        <v>10</v>
      </c>
      <c r="H340" s="8">
        <f>POPIS!L592</f>
        <v>30</v>
      </c>
    </row>
    <row r="341" spans="1:8" x14ac:dyDescent="0.2">
      <c r="A341" s="387" t="s">
        <v>11</v>
      </c>
      <c r="B341" s="388"/>
      <c r="C341" s="388"/>
      <c r="D341" s="388"/>
      <c r="E341" s="389"/>
      <c r="F341" s="8">
        <f>POPIS!A735</f>
        <v>1</v>
      </c>
      <c r="G341" s="8">
        <f>POPIS!K735</f>
        <v>18</v>
      </c>
      <c r="H341" s="8">
        <f>POPIS!L735</f>
        <v>40</v>
      </c>
    </row>
    <row r="342" spans="1:8" x14ac:dyDescent="0.2">
      <c r="A342" s="387" t="s">
        <v>12</v>
      </c>
      <c r="B342" s="388"/>
      <c r="C342" s="388"/>
      <c r="D342" s="388"/>
      <c r="E342" s="389"/>
      <c r="F342" s="8">
        <f>POPIS!A896</f>
        <v>1</v>
      </c>
      <c r="G342" s="8">
        <f>POPIS!K896</f>
        <v>50</v>
      </c>
      <c r="H342" s="8">
        <f>POPIS!L896</f>
        <v>182</v>
      </c>
    </row>
    <row r="343" spans="1:8" x14ac:dyDescent="0.2">
      <c r="A343" s="387" t="s">
        <v>13</v>
      </c>
      <c r="B343" s="388"/>
      <c r="C343" s="388"/>
      <c r="D343" s="388"/>
      <c r="E343" s="389"/>
      <c r="F343" s="8">
        <f>POPIS!A1179</f>
        <v>6</v>
      </c>
      <c r="G343" s="8">
        <f>POPIS!K1179</f>
        <v>241</v>
      </c>
      <c r="H343" s="8">
        <f>POPIS!L1179</f>
        <v>503</v>
      </c>
    </row>
    <row r="344" spans="1:8" x14ac:dyDescent="0.2">
      <c r="A344" s="387" t="s">
        <v>14</v>
      </c>
      <c r="B344" s="388"/>
      <c r="C344" s="388"/>
      <c r="D344" s="388"/>
      <c r="E344" s="389"/>
      <c r="F344" s="8">
        <f>POPIS!A1376</f>
        <v>1</v>
      </c>
      <c r="G344" s="8">
        <f>POPIS!K1376</f>
        <v>35</v>
      </c>
      <c r="H344" s="8">
        <f>POPIS!L1376</f>
        <v>113</v>
      </c>
    </row>
    <row r="345" spans="1:8" x14ac:dyDescent="0.2">
      <c r="A345" s="387" t="s">
        <v>15</v>
      </c>
      <c r="B345" s="388"/>
      <c r="C345" s="388"/>
      <c r="D345" s="388"/>
      <c r="E345" s="389"/>
      <c r="F345" s="8">
        <f>POPIS!A1485</f>
        <v>0</v>
      </c>
      <c r="G345" s="8">
        <f>POPIS!K1485</f>
        <v>0</v>
      </c>
      <c r="H345" s="8">
        <f>POPIS!L1485</f>
        <v>0</v>
      </c>
    </row>
    <row r="346" spans="1:8" x14ac:dyDescent="0.2">
      <c r="A346" s="387" t="s">
        <v>16</v>
      </c>
      <c r="B346" s="388"/>
      <c r="C346" s="388"/>
      <c r="D346" s="388"/>
      <c r="E346" s="389"/>
      <c r="F346" s="8">
        <f>POPIS!A1572</f>
        <v>0</v>
      </c>
      <c r="G346" s="8">
        <f>POPIS!K1572</f>
        <v>0</v>
      </c>
      <c r="H346" s="8">
        <f>POPIS!L1572</f>
        <v>0</v>
      </c>
    </row>
    <row r="347" spans="1:8" x14ac:dyDescent="0.2">
      <c r="A347" s="387" t="s">
        <v>17</v>
      </c>
      <c r="B347" s="388"/>
      <c r="C347" s="388"/>
      <c r="D347" s="388"/>
      <c r="E347" s="389"/>
      <c r="F347" s="8">
        <f>POPIS!A1709</f>
        <v>0</v>
      </c>
      <c r="G347" s="8">
        <f>POPIS!K1709</f>
        <v>0</v>
      </c>
      <c r="H347" s="8">
        <f>POPIS!L1709</f>
        <v>0</v>
      </c>
    </row>
    <row r="348" spans="1:8" x14ac:dyDescent="0.2">
      <c r="A348" s="387" t="s">
        <v>18</v>
      </c>
      <c r="B348" s="388"/>
      <c r="C348" s="388"/>
      <c r="D348" s="388"/>
      <c r="E348" s="389"/>
      <c r="F348" s="8">
        <f>POPIS!A1805</f>
        <v>0</v>
      </c>
      <c r="G348" s="8">
        <f>POPIS!K1805</f>
        <v>0</v>
      </c>
      <c r="H348" s="8">
        <f>POPIS!L1805</f>
        <v>0</v>
      </c>
    </row>
    <row r="349" spans="1:8" x14ac:dyDescent="0.2">
      <c r="A349" s="387" t="s">
        <v>19</v>
      </c>
      <c r="B349" s="388"/>
      <c r="C349" s="388"/>
      <c r="D349" s="388"/>
      <c r="E349" s="389"/>
      <c r="F349" s="8">
        <f>POPIS!A1895</f>
        <v>0</v>
      </c>
      <c r="G349" s="8">
        <f>POPIS!K1895</f>
        <v>0</v>
      </c>
      <c r="H349" s="8">
        <f>POPIS!L1895</f>
        <v>0</v>
      </c>
    </row>
    <row r="350" spans="1:8" x14ac:dyDescent="0.2">
      <c r="A350" s="387" t="s">
        <v>20</v>
      </c>
      <c r="B350" s="388"/>
      <c r="C350" s="388"/>
      <c r="D350" s="388"/>
      <c r="E350" s="389"/>
      <c r="F350" s="8">
        <f>POPIS!A1983</f>
        <v>1</v>
      </c>
      <c r="G350" s="8">
        <f>POPIS!K1983</f>
        <v>17</v>
      </c>
      <c r="H350" s="8">
        <f>POPIS!L1983</f>
        <v>38</v>
      </c>
    </row>
    <row r="351" spans="1:8" x14ac:dyDescent="0.2">
      <c r="A351" s="387" t="s">
        <v>21</v>
      </c>
      <c r="B351" s="388"/>
      <c r="C351" s="388"/>
      <c r="D351" s="388"/>
      <c r="E351" s="389"/>
      <c r="F351" s="8">
        <f>POPIS!A2068</f>
        <v>0</v>
      </c>
      <c r="G351" s="8">
        <f>POPIS!K2068</f>
        <v>0</v>
      </c>
      <c r="H351" s="8">
        <f>POPIS!L2068</f>
        <v>0</v>
      </c>
    </row>
    <row r="352" spans="1:8" x14ac:dyDescent="0.2">
      <c r="A352" s="387" t="s">
        <v>22</v>
      </c>
      <c r="B352" s="388"/>
      <c r="C352" s="388"/>
      <c r="D352" s="388"/>
      <c r="E352" s="389"/>
      <c r="F352" s="8">
        <f>POPIS!A2165</f>
        <v>0</v>
      </c>
      <c r="G352" s="8">
        <f>POPIS!K2165</f>
        <v>0</v>
      </c>
      <c r="H352" s="8">
        <f>POPIS!L2165</f>
        <v>0</v>
      </c>
    </row>
    <row r="353" spans="1:8" x14ac:dyDescent="0.2">
      <c r="A353" s="387" t="s">
        <v>23</v>
      </c>
      <c r="B353" s="388"/>
      <c r="C353" s="388"/>
      <c r="D353" s="388"/>
      <c r="E353" s="389"/>
      <c r="F353" s="8">
        <f>POPIS!A2247</f>
        <v>0</v>
      </c>
      <c r="G353" s="8">
        <f>POPIS!K2247</f>
        <v>0</v>
      </c>
      <c r="H353" s="8">
        <f>POPIS!L2247</f>
        <v>0</v>
      </c>
    </row>
    <row r="354" spans="1:8" x14ac:dyDescent="0.2">
      <c r="A354" s="387" t="s">
        <v>24</v>
      </c>
      <c r="B354" s="388"/>
      <c r="C354" s="388"/>
      <c r="D354" s="388"/>
      <c r="E354" s="389"/>
      <c r="F354" s="8">
        <f>POPIS!A2331</f>
        <v>0</v>
      </c>
      <c r="G354" s="8">
        <f>POPIS!K2331</f>
        <v>0</v>
      </c>
      <c r="H354" s="8">
        <f>POPIS!L2331</f>
        <v>0</v>
      </c>
    </row>
    <row r="355" spans="1:8" x14ac:dyDescent="0.2">
      <c r="A355" s="387" t="s">
        <v>25</v>
      </c>
      <c r="B355" s="388"/>
      <c r="C355" s="388"/>
      <c r="D355" s="388"/>
      <c r="E355" s="389"/>
      <c r="F355" s="8">
        <f>POPIS!A2421</f>
        <v>0</v>
      </c>
      <c r="G355" s="8">
        <f>POPIS!K2421</f>
        <v>0</v>
      </c>
      <c r="H355" s="8">
        <f>POPIS!L2421</f>
        <v>0</v>
      </c>
    </row>
    <row r="356" spans="1:8" x14ac:dyDescent="0.2">
      <c r="A356" s="387" t="s">
        <v>26</v>
      </c>
      <c r="B356" s="388"/>
      <c r="C356" s="388"/>
      <c r="D356" s="388"/>
      <c r="E356" s="389"/>
      <c r="F356" s="8">
        <f>POPIS!A2506</f>
        <v>0</v>
      </c>
      <c r="G356" s="8">
        <f>POPIS!K2506</f>
        <v>0</v>
      </c>
      <c r="H356" s="8">
        <f>POPIS!L2506</f>
        <v>0</v>
      </c>
    </row>
    <row r="357" spans="1:8" x14ac:dyDescent="0.2">
      <c r="A357" s="387" t="s">
        <v>27</v>
      </c>
      <c r="B357" s="388"/>
      <c r="C357" s="388"/>
      <c r="D357" s="388"/>
      <c r="E357" s="389"/>
      <c r="F357" s="8">
        <f>POPIS!A2590</f>
        <v>0</v>
      </c>
      <c r="G357" s="8">
        <f>POPIS!K2590</f>
        <v>0</v>
      </c>
      <c r="H357" s="8">
        <f>POPIS!L2590</f>
        <v>0</v>
      </c>
    </row>
    <row r="358" spans="1:8" x14ac:dyDescent="0.2">
      <c r="A358" s="387" t="s">
        <v>28</v>
      </c>
      <c r="B358" s="388"/>
      <c r="C358" s="388"/>
      <c r="D358" s="388"/>
      <c r="E358" s="389"/>
      <c r="F358" s="8">
        <f>POPIS!A2683</f>
        <v>0</v>
      </c>
      <c r="G358" s="8">
        <f>POPIS!K2683</f>
        <v>0</v>
      </c>
      <c r="H358" s="8">
        <f>POPIS!L2683</f>
        <v>0</v>
      </c>
    </row>
    <row r="359" spans="1:8" x14ac:dyDescent="0.2">
      <c r="A359" s="404" t="s">
        <v>36</v>
      </c>
      <c r="B359" s="388"/>
      <c r="C359" s="388"/>
      <c r="D359" s="388"/>
      <c r="E359" s="389"/>
      <c r="F359" s="6">
        <f>SUM(F360:F380)</f>
        <v>0</v>
      </c>
      <c r="G359" s="6">
        <f t="shared" ref="G359:H359" si="16">SUM(G360:G380)</f>
        <v>0</v>
      </c>
      <c r="H359" s="6">
        <f t="shared" si="16"/>
        <v>0</v>
      </c>
    </row>
    <row r="360" spans="1:8" x14ac:dyDescent="0.2">
      <c r="A360" s="405" t="s">
        <v>8</v>
      </c>
      <c r="B360" s="406"/>
      <c r="C360" s="406"/>
      <c r="D360" s="406"/>
      <c r="E360" s="407"/>
      <c r="F360" s="8">
        <f>POPIS!A192</f>
        <v>0</v>
      </c>
      <c r="G360" s="8">
        <f>POPIS!K192</f>
        <v>0</v>
      </c>
      <c r="H360" s="8">
        <f>POPIS!L192</f>
        <v>0</v>
      </c>
    </row>
    <row r="361" spans="1:8" x14ac:dyDescent="0.2">
      <c r="A361" s="387" t="s">
        <v>9</v>
      </c>
      <c r="B361" s="388"/>
      <c r="C361" s="388"/>
      <c r="D361" s="388"/>
      <c r="E361" s="389"/>
      <c r="F361" s="8">
        <f>POPIS!A452</f>
        <v>0</v>
      </c>
      <c r="G361" s="8">
        <f>POPIS!K452</f>
        <v>0</v>
      </c>
      <c r="H361" s="8">
        <f>POPIS!L452</f>
        <v>0</v>
      </c>
    </row>
    <row r="362" spans="1:8" x14ac:dyDescent="0.2">
      <c r="A362" s="387" t="s">
        <v>10</v>
      </c>
      <c r="B362" s="388"/>
      <c r="C362" s="388"/>
      <c r="D362" s="388"/>
      <c r="E362" s="389"/>
      <c r="F362" s="8">
        <f>POPIS!A594</f>
        <v>0</v>
      </c>
      <c r="G362" s="8">
        <f>POPIS!K594</f>
        <v>0</v>
      </c>
      <c r="H362" s="8">
        <f>POPIS!L594</f>
        <v>0</v>
      </c>
    </row>
    <row r="363" spans="1:8" x14ac:dyDescent="0.2">
      <c r="A363" s="387" t="s">
        <v>11</v>
      </c>
      <c r="B363" s="388"/>
      <c r="C363" s="388"/>
      <c r="D363" s="388"/>
      <c r="E363" s="389"/>
      <c r="F363" s="8">
        <f>POPIS!A737</f>
        <v>0</v>
      </c>
      <c r="G363" s="8">
        <f>POPIS!K737</f>
        <v>0</v>
      </c>
      <c r="H363" s="8">
        <f>POPIS!L737</f>
        <v>0</v>
      </c>
    </row>
    <row r="364" spans="1:8" x14ac:dyDescent="0.2">
      <c r="A364" s="387" t="s">
        <v>12</v>
      </c>
      <c r="B364" s="388"/>
      <c r="C364" s="388"/>
      <c r="D364" s="388"/>
      <c r="E364" s="389"/>
      <c r="F364" s="8">
        <f>POPIS!A898</f>
        <v>0</v>
      </c>
      <c r="G364" s="8">
        <f>POPIS!K898</f>
        <v>0</v>
      </c>
      <c r="H364" s="8">
        <f>POPIS!L898</f>
        <v>0</v>
      </c>
    </row>
    <row r="365" spans="1:8" x14ac:dyDescent="0.2">
      <c r="A365" s="387" t="s">
        <v>13</v>
      </c>
      <c r="B365" s="388"/>
      <c r="C365" s="388"/>
      <c r="D365" s="388"/>
      <c r="E365" s="389"/>
      <c r="F365" s="8">
        <f>POPIS!A1186</f>
        <v>0</v>
      </c>
      <c r="G365" s="8">
        <f>POPIS!K1186</f>
        <v>0</v>
      </c>
      <c r="H365" s="8">
        <f>POPIS!L1186</f>
        <v>0</v>
      </c>
    </row>
    <row r="366" spans="1:8" x14ac:dyDescent="0.2">
      <c r="A366" s="387" t="s">
        <v>14</v>
      </c>
      <c r="B366" s="388"/>
      <c r="C366" s="388"/>
      <c r="D366" s="388"/>
      <c r="E366" s="389"/>
      <c r="F366" s="8">
        <f>POPIS!A1378</f>
        <v>0</v>
      </c>
      <c r="G366" s="8">
        <f>POPIS!K1378</f>
        <v>0</v>
      </c>
      <c r="H366" s="8">
        <f>POPIS!L1378</f>
        <v>0</v>
      </c>
    </row>
    <row r="367" spans="1:8" x14ac:dyDescent="0.2">
      <c r="A367" s="387" t="s">
        <v>15</v>
      </c>
      <c r="B367" s="388"/>
      <c r="C367" s="388"/>
      <c r="D367" s="388"/>
      <c r="E367" s="389"/>
      <c r="F367" s="8">
        <f>POPIS!A1487</f>
        <v>0</v>
      </c>
      <c r="G367" s="8">
        <f>POPIS!K1487</f>
        <v>0</v>
      </c>
      <c r="H367" s="8">
        <f>POPIS!L1487</f>
        <v>0</v>
      </c>
    </row>
    <row r="368" spans="1:8" x14ac:dyDescent="0.2">
      <c r="A368" s="387" t="s">
        <v>16</v>
      </c>
      <c r="B368" s="388"/>
      <c r="C368" s="388"/>
      <c r="D368" s="388"/>
      <c r="E368" s="389"/>
      <c r="F368" s="8">
        <f>POPIS!A1574</f>
        <v>0</v>
      </c>
      <c r="G368" s="8">
        <f>POPIS!K1574</f>
        <v>0</v>
      </c>
      <c r="H368" s="8">
        <f>POPIS!L1574</f>
        <v>0</v>
      </c>
    </row>
    <row r="369" spans="1:11" x14ac:dyDescent="0.2">
      <c r="A369" s="387" t="s">
        <v>17</v>
      </c>
      <c r="B369" s="388"/>
      <c r="C369" s="388"/>
      <c r="D369" s="388"/>
      <c r="E369" s="389"/>
      <c r="F369" s="8">
        <f>POPIS!A1711</f>
        <v>0</v>
      </c>
      <c r="G369" s="8">
        <f>POPIS!K1711</f>
        <v>0</v>
      </c>
      <c r="H369" s="8">
        <f>POPIS!L1711</f>
        <v>0</v>
      </c>
    </row>
    <row r="370" spans="1:11" x14ac:dyDescent="0.2">
      <c r="A370" s="387" t="s">
        <v>18</v>
      </c>
      <c r="B370" s="388"/>
      <c r="C370" s="388"/>
      <c r="D370" s="388"/>
      <c r="E370" s="389"/>
      <c r="F370" s="8">
        <f>POPIS!A1807</f>
        <v>0</v>
      </c>
      <c r="G370" s="8">
        <f>POPIS!K1807</f>
        <v>0</v>
      </c>
      <c r="H370" s="8">
        <f>POPIS!L1807</f>
        <v>0</v>
      </c>
    </row>
    <row r="371" spans="1:11" x14ac:dyDescent="0.2">
      <c r="A371" s="387" t="s">
        <v>19</v>
      </c>
      <c r="B371" s="388"/>
      <c r="C371" s="388"/>
      <c r="D371" s="388"/>
      <c r="E371" s="389"/>
      <c r="F371" s="8">
        <f>POPIS!A1897</f>
        <v>0</v>
      </c>
      <c r="G371" s="8">
        <f>POPIS!K1897</f>
        <v>0</v>
      </c>
      <c r="H371" s="8">
        <f>POPIS!L1897</f>
        <v>0</v>
      </c>
    </row>
    <row r="372" spans="1:11" x14ac:dyDescent="0.2">
      <c r="A372" s="387" t="s">
        <v>20</v>
      </c>
      <c r="B372" s="388"/>
      <c r="C372" s="388"/>
      <c r="D372" s="388"/>
      <c r="E372" s="389"/>
      <c r="F372" s="8">
        <f>POPIS!A1985</f>
        <v>0</v>
      </c>
      <c r="G372" s="8">
        <f>POPIS!K1985</f>
        <v>0</v>
      </c>
      <c r="H372" s="8">
        <f>POPIS!L1985</f>
        <v>0</v>
      </c>
    </row>
    <row r="373" spans="1:11" x14ac:dyDescent="0.2">
      <c r="A373" s="387" t="s">
        <v>21</v>
      </c>
      <c r="B373" s="388"/>
      <c r="C373" s="388"/>
      <c r="D373" s="388"/>
      <c r="E373" s="389"/>
      <c r="F373" s="8">
        <f>POPIS!A2070</f>
        <v>0</v>
      </c>
      <c r="G373" s="8">
        <f>POPIS!K2070</f>
        <v>0</v>
      </c>
      <c r="H373" s="8">
        <f>POPIS!L2070</f>
        <v>0</v>
      </c>
    </row>
    <row r="374" spans="1:11" x14ac:dyDescent="0.2">
      <c r="A374" s="387" t="s">
        <v>22</v>
      </c>
      <c r="B374" s="388"/>
      <c r="C374" s="388"/>
      <c r="D374" s="388"/>
      <c r="E374" s="389"/>
      <c r="F374" s="8">
        <f>POPIS!A2167</f>
        <v>0</v>
      </c>
      <c r="G374" s="8">
        <f>POPIS!K2167</f>
        <v>0</v>
      </c>
      <c r="H374" s="8">
        <f>POPIS!L2167</f>
        <v>0</v>
      </c>
    </row>
    <row r="375" spans="1:11" x14ac:dyDescent="0.2">
      <c r="A375" s="387" t="s">
        <v>23</v>
      </c>
      <c r="B375" s="388"/>
      <c r="C375" s="388"/>
      <c r="D375" s="388"/>
      <c r="E375" s="389"/>
      <c r="F375" s="8">
        <f>POPIS!A2249</f>
        <v>0</v>
      </c>
      <c r="G375" s="8">
        <f>POPIS!K2249</f>
        <v>0</v>
      </c>
      <c r="H375" s="8">
        <f>POPIS!L2249</f>
        <v>0</v>
      </c>
    </row>
    <row r="376" spans="1:11" x14ac:dyDescent="0.2">
      <c r="A376" s="387" t="s">
        <v>24</v>
      </c>
      <c r="B376" s="388"/>
      <c r="C376" s="388"/>
      <c r="D376" s="388"/>
      <c r="E376" s="389"/>
      <c r="F376" s="8">
        <f>POPIS!A2333</f>
        <v>0</v>
      </c>
      <c r="G376" s="8">
        <f>POPIS!K2333</f>
        <v>0</v>
      </c>
      <c r="H376" s="8">
        <f>POPIS!L2333</f>
        <v>0</v>
      </c>
    </row>
    <row r="377" spans="1:11" x14ac:dyDescent="0.2">
      <c r="A377" s="387" t="s">
        <v>25</v>
      </c>
      <c r="B377" s="388"/>
      <c r="C377" s="388"/>
      <c r="D377" s="388"/>
      <c r="E377" s="389"/>
      <c r="F377" s="8">
        <f>POPIS!A2423</f>
        <v>0</v>
      </c>
      <c r="G377" s="8">
        <f>POPIS!K2423</f>
        <v>0</v>
      </c>
      <c r="H377" s="8">
        <f>POPIS!L2423</f>
        <v>0</v>
      </c>
    </row>
    <row r="378" spans="1:11" x14ac:dyDescent="0.2">
      <c r="A378" s="387" t="s">
        <v>26</v>
      </c>
      <c r="B378" s="388"/>
      <c r="C378" s="388"/>
      <c r="D378" s="388"/>
      <c r="E378" s="389"/>
      <c r="F378" s="8">
        <f>POPIS!A2508</f>
        <v>0</v>
      </c>
      <c r="G378" s="8">
        <f>POPIS!K2508</f>
        <v>0</v>
      </c>
      <c r="H378" s="8">
        <f>POPIS!L2508</f>
        <v>0</v>
      </c>
    </row>
    <row r="379" spans="1:11" x14ac:dyDescent="0.2">
      <c r="A379" s="387" t="s">
        <v>27</v>
      </c>
      <c r="B379" s="388"/>
      <c r="C379" s="388"/>
      <c r="D379" s="388"/>
      <c r="E379" s="389"/>
      <c r="F379" s="8">
        <f>POPIS!A2592</f>
        <v>0</v>
      </c>
      <c r="G379" s="8">
        <f>POPIS!K2592</f>
        <v>0</v>
      </c>
      <c r="H379" s="8">
        <f>POPIS!L2592</f>
        <v>0</v>
      </c>
    </row>
    <row r="380" spans="1:11" x14ac:dyDescent="0.2">
      <c r="A380" s="387" t="s">
        <v>28</v>
      </c>
      <c r="B380" s="388"/>
      <c r="C380" s="388"/>
      <c r="D380" s="388"/>
      <c r="E380" s="389"/>
      <c r="F380" s="8">
        <f>POPIS!A2685</f>
        <v>0</v>
      </c>
      <c r="G380" s="8">
        <f>POPIS!K2685</f>
        <v>0</v>
      </c>
      <c r="H380" s="8">
        <f>POPIS!L2685</f>
        <v>0</v>
      </c>
    </row>
    <row r="381" spans="1:11" x14ac:dyDescent="0.2">
      <c r="A381" s="397" t="s">
        <v>40</v>
      </c>
      <c r="B381" s="388"/>
      <c r="C381" s="388"/>
      <c r="D381" s="388"/>
      <c r="E381" s="389"/>
      <c r="F381" s="9">
        <f>SUM(F293+F315+F337+F359)</f>
        <v>42</v>
      </c>
      <c r="G381" s="176" t="e">
        <f t="shared" ref="G381:H381" si="17">SUM(G293+G315+G337+G359)</f>
        <v>#REF!</v>
      </c>
      <c r="H381" s="176" t="e">
        <f t="shared" si="17"/>
        <v>#REF!</v>
      </c>
    </row>
    <row r="382" spans="1:11" x14ac:dyDescent="0.2">
      <c r="A382" s="386"/>
      <c r="B382" s="398"/>
      <c r="C382" s="398"/>
      <c r="D382" s="398"/>
      <c r="E382" s="398"/>
      <c r="F382" s="10"/>
      <c r="G382" s="10"/>
      <c r="H382" s="10"/>
      <c r="I382" s="10"/>
      <c r="J382" s="10"/>
      <c r="K382" s="10"/>
    </row>
    <row r="383" spans="1:11" x14ac:dyDescent="0.2">
      <c r="A383" s="386"/>
      <c r="B383" s="398"/>
      <c r="C383" s="398"/>
      <c r="D383" s="398"/>
      <c r="E383" s="398"/>
      <c r="F383" s="10"/>
      <c r="G383" s="10"/>
      <c r="H383" s="10"/>
      <c r="I383" s="10"/>
      <c r="J383" s="10"/>
      <c r="K383" s="10"/>
    </row>
    <row r="384" spans="1:11" ht="19.5" customHeight="1" x14ac:dyDescent="0.2">
      <c r="A384" s="408" t="s">
        <v>5</v>
      </c>
      <c r="B384" s="398"/>
      <c r="C384" s="398"/>
      <c r="D384" s="398"/>
      <c r="E384" s="398"/>
      <c r="F384" s="2"/>
      <c r="G384" s="2"/>
      <c r="H384" s="2"/>
      <c r="I384" s="2"/>
      <c r="J384" s="2"/>
      <c r="K384" s="2"/>
    </row>
    <row r="385" spans="1:11" x14ac:dyDescent="0.2">
      <c r="A385" s="409"/>
      <c r="B385" s="398"/>
      <c r="C385" s="398"/>
      <c r="D385" s="398"/>
      <c r="E385" s="398"/>
      <c r="F385" s="2"/>
      <c r="G385" s="2"/>
      <c r="H385" s="2"/>
      <c r="I385" s="2"/>
      <c r="J385" s="2"/>
      <c r="K385" s="2"/>
    </row>
    <row r="386" spans="1:11" ht="38.25" x14ac:dyDescent="0.2">
      <c r="A386" s="410" t="s">
        <v>29</v>
      </c>
      <c r="B386" s="388"/>
      <c r="C386" s="388"/>
      <c r="D386" s="388"/>
      <c r="E386" s="389"/>
      <c r="F386" s="4" t="s">
        <v>41</v>
      </c>
      <c r="G386" s="4" t="s">
        <v>31</v>
      </c>
      <c r="H386" s="4" t="s">
        <v>42</v>
      </c>
    </row>
    <row r="387" spans="1:11" x14ac:dyDescent="0.2">
      <c r="A387" s="404" t="s">
        <v>33</v>
      </c>
      <c r="B387" s="388"/>
      <c r="C387" s="388"/>
      <c r="D387" s="388"/>
      <c r="E387" s="389"/>
      <c r="F387" s="6">
        <f>SUM(F388:F408)</f>
        <v>65</v>
      </c>
      <c r="G387" s="6">
        <f t="shared" ref="G387:H387" si="18">SUM(G388:G408)</f>
        <v>9704</v>
      </c>
      <c r="H387" s="6">
        <f t="shared" si="18"/>
        <v>29324</v>
      </c>
    </row>
    <row r="388" spans="1:11" x14ac:dyDescent="0.2">
      <c r="A388" s="405" t="s">
        <v>8</v>
      </c>
      <c r="B388" s="406"/>
      <c r="C388" s="406"/>
      <c r="D388" s="406"/>
      <c r="E388" s="407"/>
      <c r="F388" s="8">
        <f>POPIS!A199</f>
        <v>11</v>
      </c>
      <c r="G388" s="8">
        <f>POPIS!I199</f>
        <v>2557</v>
      </c>
      <c r="H388" s="8">
        <f>POPIS!J199</f>
        <v>7971</v>
      </c>
    </row>
    <row r="389" spans="1:11" x14ac:dyDescent="0.2">
      <c r="A389" s="405" t="s">
        <v>9</v>
      </c>
      <c r="B389" s="406"/>
      <c r="C389" s="406"/>
      <c r="D389" s="406"/>
      <c r="E389" s="407"/>
      <c r="F389" s="8">
        <f>POPIS!A459</f>
        <v>10</v>
      </c>
      <c r="G389" s="8">
        <f>POPIS!I459</f>
        <v>1384</v>
      </c>
      <c r="H389" s="8">
        <f>POPIS!J459</f>
        <v>4152</v>
      </c>
    </row>
    <row r="390" spans="1:11" x14ac:dyDescent="0.2">
      <c r="A390" s="387" t="s">
        <v>10</v>
      </c>
      <c r="B390" s="388"/>
      <c r="C390" s="388"/>
      <c r="D390" s="388"/>
      <c r="E390" s="389"/>
      <c r="F390" s="8">
        <f>POPIS!A601</f>
        <v>4</v>
      </c>
      <c r="G390" s="8">
        <f>POPIS!I601</f>
        <v>198</v>
      </c>
      <c r="H390" s="8">
        <f>POPIS!J601</f>
        <v>594</v>
      </c>
    </row>
    <row r="391" spans="1:11" x14ac:dyDescent="0.2">
      <c r="A391" s="387" t="s">
        <v>11</v>
      </c>
      <c r="B391" s="388"/>
      <c r="C391" s="388"/>
      <c r="D391" s="388"/>
      <c r="E391" s="389"/>
      <c r="F391" s="8">
        <f>POPIS!A744</f>
        <v>19</v>
      </c>
      <c r="G391" s="8">
        <f>POPIS!I744</f>
        <v>2829</v>
      </c>
      <c r="H391" s="8">
        <f>POPIS!J744</f>
        <v>8423</v>
      </c>
    </row>
    <row r="392" spans="1:11" x14ac:dyDescent="0.2">
      <c r="A392" s="387" t="s">
        <v>12</v>
      </c>
      <c r="B392" s="388"/>
      <c r="C392" s="388"/>
      <c r="D392" s="388"/>
      <c r="E392" s="389"/>
      <c r="F392" s="8">
        <f>POPIS!A905</f>
        <v>3</v>
      </c>
      <c r="G392" s="8">
        <f>POPIS!I905</f>
        <v>620</v>
      </c>
      <c r="H392" s="8">
        <f>POPIS!J905</f>
        <v>1860</v>
      </c>
    </row>
    <row r="393" spans="1:11" x14ac:dyDescent="0.2">
      <c r="A393" s="387" t="s">
        <v>13</v>
      </c>
      <c r="B393" s="388"/>
      <c r="C393" s="388"/>
      <c r="D393" s="388"/>
      <c r="E393" s="389"/>
      <c r="F393" s="8">
        <f>POPIS!A1193</f>
        <v>10</v>
      </c>
      <c r="G393" s="8">
        <f>POPIS!I1193</f>
        <v>1251</v>
      </c>
      <c r="H393" s="8">
        <f>POPIS!J1193</f>
        <v>3729</v>
      </c>
    </row>
    <row r="394" spans="1:11" x14ac:dyDescent="0.2">
      <c r="A394" s="387" t="s">
        <v>14</v>
      </c>
      <c r="B394" s="388"/>
      <c r="C394" s="388"/>
      <c r="D394" s="388"/>
      <c r="E394" s="389"/>
      <c r="F394" s="8">
        <f>POPIS!A1385</f>
        <v>8</v>
      </c>
      <c r="G394" s="8">
        <f>POPIS!I1385</f>
        <v>865</v>
      </c>
      <c r="H394" s="8">
        <f>POPIS!J1385</f>
        <v>2595</v>
      </c>
    </row>
    <row r="395" spans="1:11" x14ac:dyDescent="0.2">
      <c r="A395" s="387" t="s">
        <v>15</v>
      </c>
      <c r="B395" s="388"/>
      <c r="C395" s="388"/>
      <c r="D395" s="388"/>
      <c r="E395" s="389"/>
      <c r="F395" s="8">
        <f>POPIS!A1494</f>
        <v>0</v>
      </c>
      <c r="G395" s="8">
        <f>POPIS!I1494</f>
        <v>0</v>
      </c>
      <c r="H395" s="8">
        <f>POPIS!J1494</f>
        <v>0</v>
      </c>
    </row>
    <row r="396" spans="1:11" x14ac:dyDescent="0.2">
      <c r="A396" s="387" t="s">
        <v>16</v>
      </c>
      <c r="B396" s="388"/>
      <c r="C396" s="388"/>
      <c r="D396" s="388"/>
      <c r="E396" s="389"/>
      <c r="F396" s="8">
        <f>POPIS!A1581</f>
        <v>0</v>
      </c>
      <c r="G396" s="8">
        <f>POPIS!I1581</f>
        <v>0</v>
      </c>
      <c r="H396" s="8">
        <f>POPIS!J1581</f>
        <v>0</v>
      </c>
    </row>
    <row r="397" spans="1:11" x14ac:dyDescent="0.2">
      <c r="A397" s="387" t="s">
        <v>17</v>
      </c>
      <c r="B397" s="388"/>
      <c r="C397" s="388"/>
      <c r="D397" s="388"/>
      <c r="E397" s="389"/>
      <c r="F397" s="8">
        <f>POPIS!A1718</f>
        <v>0</v>
      </c>
      <c r="G397" s="8">
        <f>POPIS!I1718</f>
        <v>0</v>
      </c>
      <c r="H397" s="8">
        <f>POPIS!J1718</f>
        <v>0</v>
      </c>
    </row>
    <row r="398" spans="1:11" x14ac:dyDescent="0.2">
      <c r="A398" s="387" t="s">
        <v>18</v>
      </c>
      <c r="B398" s="388"/>
      <c r="C398" s="388"/>
      <c r="D398" s="388"/>
      <c r="E398" s="389"/>
      <c r="F398" s="8">
        <f>POPIS!A1814</f>
        <v>0</v>
      </c>
      <c r="G398" s="8">
        <f>POPIS!I1814</f>
        <v>0</v>
      </c>
      <c r="H398" s="8">
        <f>POPIS!J1814</f>
        <v>0</v>
      </c>
    </row>
    <row r="399" spans="1:11" x14ac:dyDescent="0.2">
      <c r="A399" s="387" t="s">
        <v>19</v>
      </c>
      <c r="B399" s="388"/>
      <c r="C399" s="388"/>
      <c r="D399" s="388"/>
      <c r="E399" s="389"/>
      <c r="F399" s="8">
        <f>POPIS!A1904</f>
        <v>0</v>
      </c>
      <c r="G399" s="8">
        <f>POPIS!I1904</f>
        <v>0</v>
      </c>
      <c r="H399" s="8">
        <f>POPIS!J1904</f>
        <v>0</v>
      </c>
    </row>
    <row r="400" spans="1:11" x14ac:dyDescent="0.2">
      <c r="A400" s="387" t="s">
        <v>20</v>
      </c>
      <c r="B400" s="388"/>
      <c r="C400" s="388"/>
      <c r="D400" s="388"/>
      <c r="E400" s="389"/>
      <c r="F400" s="8">
        <f>POPIS!A1992</f>
        <v>0</v>
      </c>
      <c r="G400" s="8">
        <f>POPIS!I1992</f>
        <v>0</v>
      </c>
      <c r="H400" s="8">
        <f>POPIS!J1992</f>
        <v>0</v>
      </c>
    </row>
    <row r="401" spans="1:8" x14ac:dyDescent="0.2">
      <c r="A401" s="387" t="s">
        <v>21</v>
      </c>
      <c r="B401" s="388"/>
      <c r="C401" s="388"/>
      <c r="D401" s="388"/>
      <c r="E401" s="389"/>
      <c r="F401" s="8">
        <f>POPIS!A2077</f>
        <v>0</v>
      </c>
      <c r="G401" s="8">
        <f>POPIS!I2077</f>
        <v>0</v>
      </c>
      <c r="H401" s="8">
        <f>POPIS!J2077</f>
        <v>0</v>
      </c>
    </row>
    <row r="402" spans="1:8" x14ac:dyDescent="0.2">
      <c r="A402" s="387" t="s">
        <v>22</v>
      </c>
      <c r="B402" s="388"/>
      <c r="C402" s="388"/>
      <c r="D402" s="388"/>
      <c r="E402" s="389"/>
      <c r="F402" s="8">
        <f>POPIS!A2174</f>
        <v>0</v>
      </c>
      <c r="G402" s="8">
        <f>POPIS!I2174</f>
        <v>0</v>
      </c>
      <c r="H402" s="8">
        <f>POPIS!J2174</f>
        <v>0</v>
      </c>
    </row>
    <row r="403" spans="1:8" x14ac:dyDescent="0.2">
      <c r="A403" s="387" t="s">
        <v>23</v>
      </c>
      <c r="B403" s="388"/>
      <c r="C403" s="388"/>
      <c r="D403" s="388"/>
      <c r="E403" s="389"/>
      <c r="F403" s="8">
        <f>POPIS!A2256</f>
        <v>0</v>
      </c>
      <c r="G403" s="8">
        <f>POPIS!I2256</f>
        <v>0</v>
      </c>
      <c r="H403" s="8">
        <f>POPIS!J2256</f>
        <v>0</v>
      </c>
    </row>
    <row r="404" spans="1:8" x14ac:dyDescent="0.2">
      <c r="A404" s="387" t="s">
        <v>24</v>
      </c>
      <c r="B404" s="388"/>
      <c r="C404" s="388"/>
      <c r="D404" s="388"/>
      <c r="E404" s="389"/>
      <c r="F404" s="8">
        <f>POPIS!A2340</f>
        <v>0</v>
      </c>
      <c r="G404" s="8">
        <f>POPIS!I2340</f>
        <v>0</v>
      </c>
      <c r="H404" s="8">
        <f>POPIS!J2340</f>
        <v>0</v>
      </c>
    </row>
    <row r="405" spans="1:8" x14ac:dyDescent="0.2">
      <c r="A405" s="387" t="s">
        <v>25</v>
      </c>
      <c r="B405" s="388"/>
      <c r="C405" s="388"/>
      <c r="D405" s="388"/>
      <c r="E405" s="389"/>
      <c r="F405" s="8">
        <f>POPIS!A2430</f>
        <v>0</v>
      </c>
      <c r="G405" s="8">
        <f>POPIS!I2430</f>
        <v>0</v>
      </c>
      <c r="H405" s="8">
        <f>POPIS!J2430</f>
        <v>0</v>
      </c>
    </row>
    <row r="406" spans="1:8" x14ac:dyDescent="0.2">
      <c r="A406" s="387" t="s">
        <v>26</v>
      </c>
      <c r="B406" s="388"/>
      <c r="C406" s="388"/>
      <c r="D406" s="388"/>
      <c r="E406" s="389"/>
      <c r="F406" s="8">
        <f>POPIS!A2515</f>
        <v>0</v>
      </c>
      <c r="G406" s="8">
        <f>POPIS!I2515</f>
        <v>0</v>
      </c>
      <c r="H406" s="8">
        <f>POPIS!J2515</f>
        <v>0</v>
      </c>
    </row>
    <row r="407" spans="1:8" x14ac:dyDescent="0.2">
      <c r="A407" s="387" t="s">
        <v>27</v>
      </c>
      <c r="B407" s="388"/>
      <c r="C407" s="388"/>
      <c r="D407" s="388"/>
      <c r="E407" s="389"/>
      <c r="F407" s="8">
        <f>POPIS!A2599</f>
        <v>0</v>
      </c>
      <c r="G407" s="8">
        <f>POPIS!I2599</f>
        <v>0</v>
      </c>
      <c r="H407" s="8">
        <f>POPIS!J2599</f>
        <v>0</v>
      </c>
    </row>
    <row r="408" spans="1:8" x14ac:dyDescent="0.2">
      <c r="A408" s="387" t="s">
        <v>28</v>
      </c>
      <c r="B408" s="388"/>
      <c r="C408" s="388"/>
      <c r="D408" s="388"/>
      <c r="E408" s="389"/>
      <c r="F408" s="8">
        <f>POPIS!A2692</f>
        <v>0</v>
      </c>
      <c r="G408" s="8">
        <f>POPIS!I2692</f>
        <v>0</v>
      </c>
      <c r="H408" s="8">
        <f>POPIS!J2692</f>
        <v>0</v>
      </c>
    </row>
    <row r="409" spans="1:8" x14ac:dyDescent="0.2">
      <c r="A409" s="404" t="s">
        <v>34</v>
      </c>
      <c r="B409" s="388"/>
      <c r="C409" s="388"/>
      <c r="D409" s="388"/>
      <c r="E409" s="389"/>
      <c r="F409" s="6">
        <f>SUM(F410:F430)</f>
        <v>71</v>
      </c>
      <c r="G409" s="6">
        <f t="shared" ref="G409:H409" si="19">SUM(G410:G430)</f>
        <v>33424</v>
      </c>
      <c r="H409" s="6">
        <f t="shared" si="19"/>
        <v>99858</v>
      </c>
    </row>
    <row r="410" spans="1:8" x14ac:dyDescent="0.2">
      <c r="A410" s="405" t="s">
        <v>8</v>
      </c>
      <c r="B410" s="406"/>
      <c r="C410" s="406"/>
      <c r="D410" s="406"/>
      <c r="E410" s="407"/>
      <c r="F410" s="8">
        <f>POPIS!A211</f>
        <v>14</v>
      </c>
      <c r="G410" s="8">
        <f>POPIS!I211</f>
        <v>5346</v>
      </c>
      <c r="H410" s="8">
        <f>POPIS!J211</f>
        <v>16037</v>
      </c>
    </row>
    <row r="411" spans="1:8" x14ac:dyDescent="0.2">
      <c r="A411" s="405" t="s">
        <v>9</v>
      </c>
      <c r="B411" s="406"/>
      <c r="C411" s="406"/>
      <c r="D411" s="406"/>
      <c r="E411" s="407"/>
      <c r="F411" s="8">
        <f>POPIS!A470</f>
        <v>12</v>
      </c>
      <c r="G411" s="8">
        <f>POPIS!I470</f>
        <v>21488</v>
      </c>
      <c r="H411" s="8">
        <f>POPIS!J470</f>
        <v>64091</v>
      </c>
    </row>
    <row r="412" spans="1:8" x14ac:dyDescent="0.2">
      <c r="A412" s="387" t="s">
        <v>10</v>
      </c>
      <c r="B412" s="388"/>
      <c r="C412" s="388"/>
      <c r="D412" s="388"/>
      <c r="E412" s="389"/>
      <c r="F412" s="8">
        <f>POPIS!A606</f>
        <v>2</v>
      </c>
      <c r="G412" s="8">
        <f>POPIS!I606</f>
        <v>209</v>
      </c>
      <c r="H412" s="8">
        <f>POPIS!J606</f>
        <v>627</v>
      </c>
    </row>
    <row r="413" spans="1:8" x14ac:dyDescent="0.2">
      <c r="A413" s="405" t="s">
        <v>11</v>
      </c>
      <c r="B413" s="406"/>
      <c r="C413" s="406"/>
      <c r="D413" s="406"/>
      <c r="E413" s="407"/>
      <c r="F413" s="8">
        <f>POPIS!A764</f>
        <v>16</v>
      </c>
      <c r="G413" s="8">
        <f>POPIS!I764</f>
        <v>1477</v>
      </c>
      <c r="H413" s="8">
        <f>POPIS!J764</f>
        <v>4431</v>
      </c>
    </row>
    <row r="414" spans="1:8" x14ac:dyDescent="0.2">
      <c r="A414" s="387" t="s">
        <v>12</v>
      </c>
      <c r="B414" s="388"/>
      <c r="C414" s="388"/>
      <c r="D414" s="388"/>
      <c r="E414" s="389"/>
      <c r="F414" s="8">
        <f>POPIS!A909</f>
        <v>7</v>
      </c>
      <c r="G414" s="8">
        <f>POPIS!I909</f>
        <v>1577</v>
      </c>
      <c r="H414" s="8">
        <f>POPIS!J909</f>
        <v>4713</v>
      </c>
    </row>
    <row r="415" spans="1:8" x14ac:dyDescent="0.2">
      <c r="A415" s="387" t="s">
        <v>13</v>
      </c>
      <c r="B415" s="388"/>
      <c r="C415" s="388"/>
      <c r="D415" s="388"/>
      <c r="E415" s="389"/>
      <c r="F415" s="8">
        <f>POPIS!A1204</f>
        <v>7</v>
      </c>
      <c r="G415" s="8">
        <f>POPIS!I1204</f>
        <v>1554</v>
      </c>
      <c r="H415" s="8">
        <f>POPIS!J1204</f>
        <v>4675</v>
      </c>
    </row>
    <row r="416" spans="1:8" x14ac:dyDescent="0.2">
      <c r="A416" s="387" t="s">
        <v>14</v>
      </c>
      <c r="B416" s="388"/>
      <c r="C416" s="388"/>
      <c r="D416" s="388"/>
      <c r="E416" s="389"/>
      <c r="F416" s="8">
        <f>POPIS!A1394</f>
        <v>11</v>
      </c>
      <c r="G416" s="8">
        <f>POPIS!I1394</f>
        <v>1151</v>
      </c>
      <c r="H416" s="8">
        <f>POPIS!J1394</f>
        <v>3453</v>
      </c>
    </row>
    <row r="417" spans="1:8" x14ac:dyDescent="0.2">
      <c r="A417" s="387" t="s">
        <v>15</v>
      </c>
      <c r="B417" s="388"/>
      <c r="C417" s="388"/>
      <c r="D417" s="388"/>
      <c r="E417" s="389"/>
      <c r="F417" s="8">
        <f>POPIS!A1496</f>
        <v>0</v>
      </c>
      <c r="G417" s="8">
        <f>POPIS!I1496</f>
        <v>0</v>
      </c>
      <c r="H417" s="8">
        <f>POPIS!J1496</f>
        <v>0</v>
      </c>
    </row>
    <row r="418" spans="1:8" x14ac:dyDescent="0.2">
      <c r="A418" s="387" t="s">
        <v>16</v>
      </c>
      <c r="B418" s="388"/>
      <c r="C418" s="388"/>
      <c r="D418" s="388"/>
      <c r="E418" s="389"/>
      <c r="F418" s="8">
        <f>POPIS!A1583</f>
        <v>0</v>
      </c>
      <c r="G418" s="8">
        <f>POPIS!I1583</f>
        <v>0</v>
      </c>
      <c r="H418" s="8">
        <f>POPIS!J1583</f>
        <v>0</v>
      </c>
    </row>
    <row r="419" spans="1:8" x14ac:dyDescent="0.2">
      <c r="A419" s="387" t="s">
        <v>17</v>
      </c>
      <c r="B419" s="388"/>
      <c r="C419" s="388"/>
      <c r="D419" s="388"/>
      <c r="E419" s="389"/>
      <c r="F419" s="8">
        <f>POPIS!A1720</f>
        <v>0</v>
      </c>
      <c r="G419" s="8">
        <f>POPIS!I1720</f>
        <v>0</v>
      </c>
      <c r="H419" s="8">
        <f>POPIS!J1720</f>
        <v>0</v>
      </c>
    </row>
    <row r="420" spans="1:8" x14ac:dyDescent="0.2">
      <c r="A420" s="387" t="s">
        <v>18</v>
      </c>
      <c r="B420" s="388"/>
      <c r="C420" s="388"/>
      <c r="D420" s="388"/>
      <c r="E420" s="389"/>
      <c r="F420" s="8">
        <f>POPIS!A1816</f>
        <v>2</v>
      </c>
      <c r="G420" s="8">
        <f>POPIS!I1816</f>
        <v>622</v>
      </c>
      <c r="H420" s="8">
        <f>POPIS!J1816</f>
        <v>1831</v>
      </c>
    </row>
    <row r="421" spans="1:8" x14ac:dyDescent="0.2">
      <c r="A421" s="387" t="s">
        <v>19</v>
      </c>
      <c r="B421" s="388"/>
      <c r="C421" s="388"/>
      <c r="D421" s="388"/>
      <c r="E421" s="389"/>
      <c r="F421" s="8">
        <f>POPIS!A1906</f>
        <v>0</v>
      </c>
      <c r="G421" s="8">
        <f>POPIS!I1906</f>
        <v>0</v>
      </c>
      <c r="H421" s="8">
        <f>POPIS!J1906</f>
        <v>0</v>
      </c>
    </row>
    <row r="422" spans="1:8" x14ac:dyDescent="0.2">
      <c r="A422" s="387" t="s">
        <v>20</v>
      </c>
      <c r="B422" s="388"/>
      <c r="C422" s="388"/>
      <c r="D422" s="388"/>
      <c r="E422" s="389"/>
      <c r="F422" s="8">
        <f>POPIS!A1994</f>
        <v>0</v>
      </c>
      <c r="G422" s="8">
        <f>POPIS!I1994</f>
        <v>0</v>
      </c>
      <c r="H422" s="8">
        <f>POPIS!J1994</f>
        <v>0</v>
      </c>
    </row>
    <row r="423" spans="1:8" x14ac:dyDescent="0.2">
      <c r="A423" s="387" t="s">
        <v>21</v>
      </c>
      <c r="B423" s="388"/>
      <c r="C423" s="388"/>
      <c r="D423" s="388"/>
      <c r="E423" s="389"/>
      <c r="F423" s="8">
        <f>POPIS!A2079</f>
        <v>0</v>
      </c>
      <c r="G423" s="8">
        <f>POPIS!I2079</f>
        <v>0</v>
      </c>
      <c r="H423" s="8">
        <f>POPIS!J2079</f>
        <v>0</v>
      </c>
    </row>
    <row r="424" spans="1:8" x14ac:dyDescent="0.2">
      <c r="A424" s="387" t="s">
        <v>22</v>
      </c>
      <c r="B424" s="388"/>
      <c r="C424" s="388"/>
      <c r="D424" s="388"/>
      <c r="E424" s="389"/>
      <c r="F424" s="8">
        <f>POPIS!A2176</f>
        <v>0</v>
      </c>
      <c r="G424" s="8">
        <f>POPIS!I2176</f>
        <v>0</v>
      </c>
      <c r="H424" s="8">
        <f>POPIS!J2176</f>
        <v>0</v>
      </c>
    </row>
    <row r="425" spans="1:8" x14ac:dyDescent="0.2">
      <c r="A425" s="387" t="s">
        <v>23</v>
      </c>
      <c r="B425" s="388"/>
      <c r="C425" s="388"/>
      <c r="D425" s="388"/>
      <c r="E425" s="389"/>
      <c r="F425" s="8">
        <f>POPIS!A2258</f>
        <v>0</v>
      </c>
      <c r="G425" s="8">
        <f>POPIS!I2258</f>
        <v>0</v>
      </c>
      <c r="H425" s="8">
        <f>POPIS!J2258</f>
        <v>0</v>
      </c>
    </row>
    <row r="426" spans="1:8" x14ac:dyDescent="0.2">
      <c r="A426" s="387" t="s">
        <v>24</v>
      </c>
      <c r="B426" s="388"/>
      <c r="C426" s="388"/>
      <c r="D426" s="388"/>
      <c r="E426" s="389"/>
      <c r="F426" s="8">
        <f>POPIS!A2342</f>
        <v>0</v>
      </c>
      <c r="G426" s="8">
        <f>POPIS!I2342</f>
        <v>0</v>
      </c>
      <c r="H426" s="8">
        <f>POPIS!J2342</f>
        <v>0</v>
      </c>
    </row>
    <row r="427" spans="1:8" x14ac:dyDescent="0.2">
      <c r="A427" s="387" t="s">
        <v>25</v>
      </c>
      <c r="B427" s="388"/>
      <c r="C427" s="388"/>
      <c r="D427" s="388"/>
      <c r="E427" s="389"/>
      <c r="F427" s="8">
        <f>POPIS!A2432</f>
        <v>0</v>
      </c>
      <c r="G427" s="8">
        <f>POPIS!I2432</f>
        <v>0</v>
      </c>
      <c r="H427" s="8">
        <f>POPIS!J2432</f>
        <v>0</v>
      </c>
    </row>
    <row r="428" spans="1:8" x14ac:dyDescent="0.2">
      <c r="A428" s="387" t="s">
        <v>26</v>
      </c>
      <c r="B428" s="388"/>
      <c r="C428" s="388"/>
      <c r="D428" s="388"/>
      <c r="E428" s="389"/>
      <c r="F428" s="8">
        <f>POPIS!A2517</f>
        <v>0</v>
      </c>
      <c r="G428" s="8">
        <f>POPIS!I2517</f>
        <v>0</v>
      </c>
      <c r="H428" s="8">
        <f>POPIS!J2517</f>
        <v>0</v>
      </c>
    </row>
    <row r="429" spans="1:8" x14ac:dyDescent="0.2">
      <c r="A429" s="387" t="s">
        <v>27</v>
      </c>
      <c r="B429" s="388"/>
      <c r="C429" s="388"/>
      <c r="D429" s="388"/>
      <c r="E429" s="389"/>
      <c r="F429" s="8">
        <f>POPIS!A2601</f>
        <v>0</v>
      </c>
      <c r="G429" s="8">
        <f>POPIS!I2601</f>
        <v>0</v>
      </c>
      <c r="H429" s="8">
        <f>POPIS!J2601</f>
        <v>0</v>
      </c>
    </row>
    <row r="430" spans="1:8" x14ac:dyDescent="0.2">
      <c r="A430" s="387" t="s">
        <v>28</v>
      </c>
      <c r="B430" s="388"/>
      <c r="C430" s="388"/>
      <c r="D430" s="388"/>
      <c r="E430" s="389"/>
      <c r="F430" s="8">
        <f>POPIS!A2694</f>
        <v>0</v>
      </c>
      <c r="G430" s="8">
        <f>POPIS!I2694</f>
        <v>0</v>
      </c>
      <c r="H430" s="8">
        <f>POPIS!J2694</f>
        <v>0</v>
      </c>
    </row>
    <row r="431" spans="1:8" x14ac:dyDescent="0.2">
      <c r="A431" s="404" t="s">
        <v>35</v>
      </c>
      <c r="B431" s="388"/>
      <c r="C431" s="388"/>
      <c r="D431" s="388"/>
      <c r="E431" s="389"/>
      <c r="F431" s="6">
        <f>SUM(F432:F452)</f>
        <v>80</v>
      </c>
      <c r="G431" s="6">
        <f t="shared" ref="G431:H431" si="20">SUM(G432:G452)</f>
        <v>45351</v>
      </c>
      <c r="H431" s="6">
        <f t="shared" si="20"/>
        <v>140311</v>
      </c>
    </row>
    <row r="432" spans="1:8" x14ac:dyDescent="0.2">
      <c r="A432" s="405" t="s">
        <v>8</v>
      </c>
      <c r="B432" s="406"/>
      <c r="C432" s="406"/>
      <c r="D432" s="406"/>
      <c r="E432" s="407"/>
      <c r="F432" s="8">
        <f>POPIS!A226</f>
        <v>29</v>
      </c>
      <c r="G432" s="8">
        <f>POPIS!I226</f>
        <v>28410</v>
      </c>
      <c r="H432" s="8">
        <f>POPIS!J226</f>
        <v>83908</v>
      </c>
    </row>
    <row r="433" spans="1:8" x14ac:dyDescent="0.2">
      <c r="A433" s="387" t="s">
        <v>9</v>
      </c>
      <c r="B433" s="388"/>
      <c r="C433" s="388"/>
      <c r="D433" s="388"/>
      <c r="E433" s="389"/>
      <c r="F433" s="8">
        <f>POPIS!A483</f>
        <v>14</v>
      </c>
      <c r="G433" s="8">
        <f>POPIS!I483</f>
        <v>8681</v>
      </c>
      <c r="H433" s="8">
        <f>POPIS!J483</f>
        <v>25948</v>
      </c>
    </row>
    <row r="434" spans="1:8" x14ac:dyDescent="0.2">
      <c r="A434" s="387" t="s">
        <v>10</v>
      </c>
      <c r="B434" s="388"/>
      <c r="C434" s="388"/>
      <c r="D434" s="388"/>
      <c r="E434" s="389"/>
      <c r="F434" s="8">
        <f>POPIS!A609</f>
        <v>3</v>
      </c>
      <c r="G434" s="8">
        <f>POPIS!I609</f>
        <v>2194</v>
      </c>
      <c r="H434" s="8">
        <f>POPIS!J609</f>
        <v>6582</v>
      </c>
    </row>
    <row r="435" spans="1:8" x14ac:dyDescent="0.2">
      <c r="A435" s="387" t="s">
        <v>11</v>
      </c>
      <c r="B435" s="388"/>
      <c r="C435" s="388"/>
      <c r="D435" s="388"/>
      <c r="E435" s="389"/>
      <c r="F435" s="8">
        <f>POPIS!A781</f>
        <v>12</v>
      </c>
      <c r="G435" s="8">
        <f>POPIS!I781</f>
        <v>2572</v>
      </c>
      <c r="H435" s="8">
        <f>POPIS!J781</f>
        <v>13403</v>
      </c>
    </row>
    <row r="436" spans="1:8" x14ac:dyDescent="0.2">
      <c r="A436" s="387" t="s">
        <v>12</v>
      </c>
      <c r="B436" s="388"/>
      <c r="C436" s="388"/>
      <c r="D436" s="388"/>
      <c r="E436" s="389"/>
      <c r="F436" s="8">
        <f>POPIS!A917</f>
        <v>3</v>
      </c>
      <c r="G436" s="8">
        <f>POPIS!I917</f>
        <v>1279</v>
      </c>
      <c r="H436" s="8">
        <f>POPIS!J917</f>
        <v>3837</v>
      </c>
    </row>
    <row r="437" spans="1:8" x14ac:dyDescent="0.2">
      <c r="A437" s="387" t="s">
        <v>13</v>
      </c>
      <c r="B437" s="388"/>
      <c r="C437" s="388"/>
      <c r="D437" s="388"/>
      <c r="E437" s="389"/>
      <c r="F437" s="8">
        <f>POPIS!A1212</f>
        <v>8</v>
      </c>
      <c r="G437" s="8">
        <f>POPIS!I1212</f>
        <v>1308</v>
      </c>
      <c r="H437" s="8">
        <f>POPIS!J1212</f>
        <v>3916</v>
      </c>
    </row>
    <row r="438" spans="1:8" x14ac:dyDescent="0.2">
      <c r="A438" s="387" t="s">
        <v>14</v>
      </c>
      <c r="B438" s="388"/>
      <c r="C438" s="388"/>
      <c r="D438" s="388"/>
      <c r="E438" s="389"/>
      <c r="F438" s="8">
        <f>POPIS!A1406</f>
        <v>5</v>
      </c>
      <c r="G438" s="8">
        <f>POPIS!I1406</f>
        <v>494</v>
      </c>
      <c r="H438" s="8">
        <f>POPIS!J1406</f>
        <v>1482</v>
      </c>
    </row>
    <row r="439" spans="1:8" x14ac:dyDescent="0.2">
      <c r="A439" s="387" t="s">
        <v>15</v>
      </c>
      <c r="B439" s="388"/>
      <c r="C439" s="388"/>
      <c r="D439" s="388"/>
      <c r="E439" s="389"/>
      <c r="F439" s="8">
        <f>POPIS!A1498</f>
        <v>0</v>
      </c>
      <c r="G439" s="8">
        <f>POPIS!I1498</f>
        <v>0</v>
      </c>
      <c r="H439" s="8">
        <f>POPIS!J1498</f>
        <v>0</v>
      </c>
    </row>
    <row r="440" spans="1:8" x14ac:dyDescent="0.2">
      <c r="A440" s="387" t="s">
        <v>16</v>
      </c>
      <c r="B440" s="388"/>
      <c r="C440" s="388"/>
      <c r="D440" s="388"/>
      <c r="E440" s="389"/>
      <c r="F440" s="8">
        <f>POPIS!A1585</f>
        <v>0</v>
      </c>
      <c r="G440" s="8">
        <f>POPIS!I1585</f>
        <v>0</v>
      </c>
      <c r="H440" s="8">
        <f>POPIS!J1585</f>
        <v>0</v>
      </c>
    </row>
    <row r="441" spans="1:8" x14ac:dyDescent="0.2">
      <c r="A441" s="387" t="s">
        <v>17</v>
      </c>
      <c r="B441" s="388"/>
      <c r="C441" s="388"/>
      <c r="D441" s="388"/>
      <c r="E441" s="389"/>
      <c r="F441" s="8">
        <f>POPIS!A1722</f>
        <v>0</v>
      </c>
      <c r="G441" s="8">
        <f>POPIS!I1722</f>
        <v>0</v>
      </c>
      <c r="H441" s="8">
        <f>POPIS!J1722</f>
        <v>0</v>
      </c>
    </row>
    <row r="442" spans="1:8" x14ac:dyDescent="0.2">
      <c r="A442" s="387" t="s">
        <v>18</v>
      </c>
      <c r="B442" s="388"/>
      <c r="C442" s="388"/>
      <c r="D442" s="388"/>
      <c r="E442" s="389"/>
      <c r="F442" s="8">
        <f>POPIS!A1819</f>
        <v>4</v>
      </c>
      <c r="G442" s="8">
        <f>POPIS!I1819</f>
        <v>307</v>
      </c>
      <c r="H442" s="8">
        <f>POPIS!J1819</f>
        <v>921</v>
      </c>
    </row>
    <row r="443" spans="1:8" x14ac:dyDescent="0.2">
      <c r="A443" s="387" t="s">
        <v>19</v>
      </c>
      <c r="B443" s="388"/>
      <c r="C443" s="388"/>
      <c r="D443" s="388"/>
      <c r="E443" s="389"/>
      <c r="F443" s="8">
        <f>POPIS!A1908</f>
        <v>0</v>
      </c>
      <c r="G443" s="8">
        <f>POPIS!I1908</f>
        <v>0</v>
      </c>
      <c r="H443" s="8">
        <f>POPIS!J1908</f>
        <v>0</v>
      </c>
    </row>
    <row r="444" spans="1:8" x14ac:dyDescent="0.2">
      <c r="A444" s="387" t="s">
        <v>20</v>
      </c>
      <c r="B444" s="388"/>
      <c r="C444" s="388"/>
      <c r="D444" s="388"/>
      <c r="E444" s="389"/>
      <c r="F444" s="8">
        <f>POPIS!A1996</f>
        <v>1</v>
      </c>
      <c r="G444" s="8">
        <f>POPIS!I1996</f>
        <v>53</v>
      </c>
      <c r="H444" s="8">
        <f>POPIS!J1996</f>
        <v>159</v>
      </c>
    </row>
    <row r="445" spans="1:8" x14ac:dyDescent="0.2">
      <c r="A445" s="387" t="s">
        <v>21</v>
      </c>
      <c r="B445" s="388"/>
      <c r="C445" s="388"/>
      <c r="D445" s="388"/>
      <c r="E445" s="389"/>
      <c r="F445" s="8">
        <f>POPIS!A2081</f>
        <v>0</v>
      </c>
      <c r="G445" s="8">
        <f>POPIS!I2081</f>
        <v>0</v>
      </c>
      <c r="H445" s="8">
        <f>POPIS!J2081</f>
        <v>0</v>
      </c>
    </row>
    <row r="446" spans="1:8" x14ac:dyDescent="0.2">
      <c r="A446" s="387" t="s">
        <v>22</v>
      </c>
      <c r="B446" s="388"/>
      <c r="C446" s="388"/>
      <c r="D446" s="388"/>
      <c r="E446" s="389"/>
      <c r="F446" s="8">
        <f>POPIS!A2178</f>
        <v>0</v>
      </c>
      <c r="G446" s="8">
        <f>POPIS!I2178</f>
        <v>0</v>
      </c>
      <c r="H446" s="8">
        <f>POPIS!J2178</f>
        <v>0</v>
      </c>
    </row>
    <row r="447" spans="1:8" x14ac:dyDescent="0.2">
      <c r="A447" s="387" t="s">
        <v>23</v>
      </c>
      <c r="B447" s="388"/>
      <c r="C447" s="388"/>
      <c r="D447" s="388"/>
      <c r="E447" s="389"/>
      <c r="F447" s="8">
        <f>POPIS!A2260</f>
        <v>0</v>
      </c>
      <c r="G447" s="8">
        <f>POPIS!I2260</f>
        <v>0</v>
      </c>
      <c r="H447" s="8">
        <f>POPIS!J2260</f>
        <v>0</v>
      </c>
    </row>
    <row r="448" spans="1:8" x14ac:dyDescent="0.2">
      <c r="A448" s="387" t="s">
        <v>24</v>
      </c>
      <c r="B448" s="388"/>
      <c r="C448" s="388"/>
      <c r="D448" s="388"/>
      <c r="E448" s="389"/>
      <c r="F448" s="8">
        <f>POPIS!A2344</f>
        <v>0</v>
      </c>
      <c r="G448" s="8">
        <f>POPIS!I2344</f>
        <v>0</v>
      </c>
      <c r="H448" s="8">
        <f>POPIS!J2344</f>
        <v>0</v>
      </c>
    </row>
    <row r="449" spans="1:8" x14ac:dyDescent="0.2">
      <c r="A449" s="387" t="s">
        <v>25</v>
      </c>
      <c r="B449" s="388"/>
      <c r="C449" s="388"/>
      <c r="D449" s="388"/>
      <c r="E449" s="389"/>
      <c r="F449" s="8">
        <f>POPIS!A2434</f>
        <v>0</v>
      </c>
      <c r="G449" s="8">
        <f>POPIS!I2434</f>
        <v>0</v>
      </c>
      <c r="H449" s="8">
        <f>POPIS!J2434</f>
        <v>0</v>
      </c>
    </row>
    <row r="450" spans="1:8" x14ac:dyDescent="0.2">
      <c r="A450" s="387" t="s">
        <v>26</v>
      </c>
      <c r="B450" s="388"/>
      <c r="C450" s="388"/>
      <c r="D450" s="388"/>
      <c r="E450" s="389"/>
      <c r="F450" s="8">
        <f>POPIS!A2519</f>
        <v>0</v>
      </c>
      <c r="G450" s="8">
        <f>POPIS!I2519</f>
        <v>0</v>
      </c>
      <c r="H450" s="8">
        <f>POPIS!J2519</f>
        <v>0</v>
      </c>
    </row>
    <row r="451" spans="1:8" x14ac:dyDescent="0.2">
      <c r="A451" s="387" t="s">
        <v>27</v>
      </c>
      <c r="B451" s="388"/>
      <c r="C451" s="388"/>
      <c r="D451" s="388"/>
      <c r="E451" s="389"/>
      <c r="F451" s="8">
        <f>POPIS!A2603</f>
        <v>0</v>
      </c>
      <c r="G451" s="8">
        <f>POPIS!I2603</f>
        <v>0</v>
      </c>
      <c r="H451" s="8">
        <f>POPIS!J2603</f>
        <v>0</v>
      </c>
    </row>
    <row r="452" spans="1:8" x14ac:dyDescent="0.2">
      <c r="A452" s="387" t="s">
        <v>28</v>
      </c>
      <c r="B452" s="388"/>
      <c r="C452" s="388"/>
      <c r="D452" s="388"/>
      <c r="E452" s="389"/>
      <c r="F452" s="8">
        <f>POPIS!A2696</f>
        <v>1</v>
      </c>
      <c r="G452" s="8">
        <f>POPIS!I2696</f>
        <v>53</v>
      </c>
      <c r="H452" s="8">
        <f>POPIS!J2696</f>
        <v>155</v>
      </c>
    </row>
    <row r="453" spans="1:8" x14ac:dyDescent="0.2">
      <c r="A453" s="404" t="s">
        <v>36</v>
      </c>
      <c r="B453" s="388"/>
      <c r="C453" s="388"/>
      <c r="D453" s="388"/>
      <c r="E453" s="389"/>
      <c r="F453" s="6">
        <f>SUM(F454:F474)</f>
        <v>9</v>
      </c>
      <c r="G453" s="6">
        <f t="shared" ref="G453:H453" si="21">SUM(G454:G474)</f>
        <v>3792</v>
      </c>
      <c r="H453" s="6">
        <f t="shared" si="21"/>
        <v>11376</v>
      </c>
    </row>
    <row r="454" spans="1:8" x14ac:dyDescent="0.2">
      <c r="A454" s="405" t="s">
        <v>8</v>
      </c>
      <c r="B454" s="406"/>
      <c r="C454" s="406"/>
      <c r="D454" s="406"/>
      <c r="E454" s="407"/>
      <c r="F454" s="8">
        <f>POPIS!A256</f>
        <v>4</v>
      </c>
      <c r="G454" s="8">
        <f>POPIS!I256</f>
        <v>1968</v>
      </c>
      <c r="H454" s="8">
        <f>POPIS!J256</f>
        <v>5904</v>
      </c>
    </row>
    <row r="455" spans="1:8" x14ac:dyDescent="0.2">
      <c r="A455" s="387" t="s">
        <v>9</v>
      </c>
      <c r="B455" s="388"/>
      <c r="C455" s="388"/>
      <c r="D455" s="388"/>
      <c r="E455" s="389"/>
      <c r="F455" s="8">
        <f>POPIS!A498</f>
        <v>2</v>
      </c>
      <c r="G455" s="8">
        <f>POPIS!I498</f>
        <v>775</v>
      </c>
      <c r="H455" s="8">
        <f>POPIS!J498</f>
        <v>2325</v>
      </c>
    </row>
    <row r="456" spans="1:8" x14ac:dyDescent="0.2">
      <c r="A456" s="387" t="s">
        <v>10</v>
      </c>
      <c r="B456" s="388"/>
      <c r="C456" s="388"/>
      <c r="D456" s="388"/>
      <c r="E456" s="389"/>
      <c r="F456" s="8">
        <f>POPIS!A613</f>
        <v>0</v>
      </c>
      <c r="G456" s="8">
        <f>POPIS!I613</f>
        <v>0</v>
      </c>
      <c r="H456" s="8">
        <f>POPIS!J613</f>
        <v>0</v>
      </c>
    </row>
    <row r="457" spans="1:8" x14ac:dyDescent="0.2">
      <c r="A457" s="387" t="s">
        <v>11</v>
      </c>
      <c r="B457" s="388"/>
      <c r="C457" s="388"/>
      <c r="D457" s="388"/>
      <c r="E457" s="389"/>
      <c r="F457" s="8">
        <f>POPIS!A794</f>
        <v>2</v>
      </c>
      <c r="G457" s="8">
        <f>POPIS!I794</f>
        <v>951</v>
      </c>
      <c r="H457" s="8">
        <f>POPIS!J794</f>
        <v>2853</v>
      </c>
    </row>
    <row r="458" spans="1:8" x14ac:dyDescent="0.2">
      <c r="A458" s="387" t="s">
        <v>12</v>
      </c>
      <c r="B458" s="388"/>
      <c r="C458" s="388"/>
      <c r="D458" s="388"/>
      <c r="E458" s="389"/>
      <c r="F458" s="8">
        <f>POPIS!A921</f>
        <v>0</v>
      </c>
      <c r="G458" s="8">
        <f>POPIS!I921</f>
        <v>0</v>
      </c>
      <c r="H458" s="8">
        <f>POPIS!J921</f>
        <v>0</v>
      </c>
    </row>
    <row r="459" spans="1:8" x14ac:dyDescent="0.2">
      <c r="A459" s="387" t="s">
        <v>13</v>
      </c>
      <c r="B459" s="388"/>
      <c r="C459" s="388"/>
      <c r="D459" s="388"/>
      <c r="E459" s="389"/>
      <c r="F459" s="8">
        <f>POPIS!A1222</f>
        <v>0</v>
      </c>
      <c r="G459" s="8">
        <f>POPIS!I1222</f>
        <v>0</v>
      </c>
      <c r="H459" s="8">
        <f>POPIS!J1222</f>
        <v>0</v>
      </c>
    </row>
    <row r="460" spans="1:8" x14ac:dyDescent="0.2">
      <c r="A460" s="387" t="s">
        <v>14</v>
      </c>
      <c r="B460" s="388"/>
      <c r="C460" s="388"/>
      <c r="D460" s="388"/>
      <c r="E460" s="389"/>
      <c r="F460" s="8">
        <f>POPIS!A1412</f>
        <v>0</v>
      </c>
      <c r="G460" s="8">
        <f>POPIS!I1412</f>
        <v>0</v>
      </c>
      <c r="H460" s="8">
        <f>POPIS!J1412</f>
        <v>0</v>
      </c>
    </row>
    <row r="461" spans="1:8" x14ac:dyDescent="0.2">
      <c r="A461" s="387" t="s">
        <v>15</v>
      </c>
      <c r="B461" s="388"/>
      <c r="C461" s="388"/>
      <c r="D461" s="388"/>
      <c r="E461" s="389"/>
      <c r="F461" s="8">
        <f>POPIS!A1500</f>
        <v>0</v>
      </c>
      <c r="G461" s="8">
        <f>POPIS!I1500</f>
        <v>0</v>
      </c>
      <c r="H461" s="8">
        <f>POPIS!J1500</f>
        <v>0</v>
      </c>
    </row>
    <row r="462" spans="1:8" x14ac:dyDescent="0.2">
      <c r="A462" s="387" t="s">
        <v>16</v>
      </c>
      <c r="B462" s="388"/>
      <c r="C462" s="388"/>
      <c r="D462" s="388"/>
      <c r="E462" s="389"/>
      <c r="F462" s="8">
        <f>POPIS!A1589</f>
        <v>0</v>
      </c>
      <c r="G462" s="8">
        <f>POPIS!I1589</f>
        <v>0</v>
      </c>
      <c r="H462" s="8">
        <f>POPIS!J1589</f>
        <v>0</v>
      </c>
    </row>
    <row r="463" spans="1:8" x14ac:dyDescent="0.2">
      <c r="A463" s="387" t="s">
        <v>17</v>
      </c>
      <c r="B463" s="388"/>
      <c r="C463" s="388"/>
      <c r="D463" s="388"/>
      <c r="E463" s="389"/>
      <c r="F463" s="8">
        <f>POPIS!A1724</f>
        <v>0</v>
      </c>
      <c r="G463" s="8">
        <f>POPIS!I1724</f>
        <v>0</v>
      </c>
      <c r="H463" s="8">
        <f>POPIS!J1724</f>
        <v>0</v>
      </c>
    </row>
    <row r="464" spans="1:8" x14ac:dyDescent="0.2">
      <c r="A464" s="387" t="s">
        <v>18</v>
      </c>
      <c r="B464" s="388"/>
      <c r="C464" s="388"/>
      <c r="D464" s="388"/>
      <c r="E464" s="389"/>
      <c r="F464" s="8">
        <f>POPIS!A1824</f>
        <v>0</v>
      </c>
      <c r="G464" s="8">
        <f>POPIS!I1824</f>
        <v>0</v>
      </c>
      <c r="H464" s="8">
        <f>POPIS!J1824</f>
        <v>0</v>
      </c>
    </row>
    <row r="465" spans="1:11" x14ac:dyDescent="0.2">
      <c r="A465" s="387" t="s">
        <v>19</v>
      </c>
      <c r="B465" s="388"/>
      <c r="C465" s="388"/>
      <c r="D465" s="388"/>
      <c r="E465" s="389"/>
      <c r="F465" s="8">
        <f>POPIS!A1910</f>
        <v>0</v>
      </c>
      <c r="G465" s="8">
        <f>POPIS!I1910</f>
        <v>0</v>
      </c>
      <c r="H465" s="8">
        <f>POPIS!J1910</f>
        <v>0</v>
      </c>
    </row>
    <row r="466" spans="1:11" x14ac:dyDescent="0.2">
      <c r="A466" s="387" t="s">
        <v>20</v>
      </c>
      <c r="B466" s="388"/>
      <c r="C466" s="388"/>
      <c r="D466" s="388"/>
      <c r="E466" s="389"/>
      <c r="F466" s="8">
        <f>POPIS!A1998</f>
        <v>1</v>
      </c>
      <c r="G466" s="8">
        <f>POPIS!I1998</f>
        <v>98</v>
      </c>
      <c r="H466" s="8">
        <f>POPIS!J1998</f>
        <v>294</v>
      </c>
    </row>
    <row r="467" spans="1:11" x14ac:dyDescent="0.2">
      <c r="A467" s="387" t="s">
        <v>21</v>
      </c>
      <c r="B467" s="388"/>
      <c r="C467" s="388"/>
      <c r="D467" s="388"/>
      <c r="E467" s="389"/>
      <c r="F467" s="8">
        <f>POPIS!A2083</f>
        <v>0</v>
      </c>
      <c r="G467" s="8">
        <f>POPIS!I2083</f>
        <v>0</v>
      </c>
      <c r="H467" s="8">
        <f>POPIS!J2083</f>
        <v>0</v>
      </c>
    </row>
    <row r="468" spans="1:11" x14ac:dyDescent="0.2">
      <c r="A468" s="387" t="s">
        <v>22</v>
      </c>
      <c r="B468" s="388"/>
      <c r="C468" s="388"/>
      <c r="D468" s="388"/>
      <c r="E468" s="389"/>
      <c r="F468" s="8">
        <f>POPIS!A2180</f>
        <v>0</v>
      </c>
      <c r="G468" s="8">
        <f>POPIS!I2180</f>
        <v>0</v>
      </c>
      <c r="H468" s="8">
        <f>POPIS!J2180</f>
        <v>0</v>
      </c>
    </row>
    <row r="469" spans="1:11" x14ac:dyDescent="0.2">
      <c r="A469" s="387" t="s">
        <v>23</v>
      </c>
      <c r="B469" s="388"/>
      <c r="C469" s="388"/>
      <c r="D469" s="388"/>
      <c r="E469" s="389"/>
      <c r="F469" s="8">
        <f>POPIS!A2262</f>
        <v>0</v>
      </c>
      <c r="G469" s="8">
        <f>POPIS!I2262</f>
        <v>0</v>
      </c>
      <c r="H469" s="8">
        <f>POPIS!J2262</f>
        <v>0</v>
      </c>
    </row>
    <row r="470" spans="1:11" x14ac:dyDescent="0.2">
      <c r="A470" s="387" t="s">
        <v>24</v>
      </c>
      <c r="B470" s="388"/>
      <c r="C470" s="388"/>
      <c r="D470" s="388"/>
      <c r="E470" s="389"/>
      <c r="F470" s="8">
        <f>POPIS!A2346</f>
        <v>0</v>
      </c>
      <c r="G470" s="8">
        <f>POPIS!I2346</f>
        <v>0</v>
      </c>
      <c r="H470" s="8">
        <f>POPIS!J2346</f>
        <v>0</v>
      </c>
    </row>
    <row r="471" spans="1:11" x14ac:dyDescent="0.2">
      <c r="A471" s="387" t="s">
        <v>25</v>
      </c>
      <c r="B471" s="388"/>
      <c r="C471" s="388"/>
      <c r="D471" s="388"/>
      <c r="E471" s="389"/>
      <c r="F471" s="8">
        <f>POPIS!A2436</f>
        <v>0</v>
      </c>
      <c r="G471" s="8">
        <f>POPIS!I2436</f>
        <v>0</v>
      </c>
      <c r="H471" s="8">
        <f>POPIS!J2436</f>
        <v>0</v>
      </c>
    </row>
    <row r="472" spans="1:11" x14ac:dyDescent="0.2">
      <c r="A472" s="387" t="s">
        <v>26</v>
      </c>
      <c r="B472" s="388"/>
      <c r="C472" s="388"/>
      <c r="D472" s="388"/>
      <c r="E472" s="389"/>
      <c r="F472" s="8">
        <f>POPIS!A2521</f>
        <v>0</v>
      </c>
      <c r="G472" s="8">
        <f>POPIS!I2521</f>
        <v>0</v>
      </c>
      <c r="H472" s="8">
        <f>POPIS!J2521</f>
        <v>0</v>
      </c>
    </row>
    <row r="473" spans="1:11" x14ac:dyDescent="0.2">
      <c r="A473" s="387" t="s">
        <v>27</v>
      </c>
      <c r="B473" s="388"/>
      <c r="C473" s="388"/>
      <c r="D473" s="388"/>
      <c r="E473" s="389"/>
      <c r="F473" s="8">
        <f>POPIS!A2605</f>
        <v>0</v>
      </c>
      <c r="G473" s="8">
        <f>POPIS!I2605</f>
        <v>0</v>
      </c>
      <c r="H473" s="8">
        <f>POPIS!J2605</f>
        <v>0</v>
      </c>
    </row>
    <row r="474" spans="1:11" x14ac:dyDescent="0.2">
      <c r="A474" s="387" t="s">
        <v>28</v>
      </c>
      <c r="B474" s="388"/>
      <c r="C474" s="388"/>
      <c r="D474" s="388"/>
      <c r="E474" s="389"/>
      <c r="F474" s="8">
        <f>POPIS!A2698</f>
        <v>0</v>
      </c>
      <c r="G474" s="8">
        <f>POPIS!I2698</f>
        <v>0</v>
      </c>
      <c r="H474" s="8">
        <f>POPIS!J2698</f>
        <v>0</v>
      </c>
    </row>
    <row r="475" spans="1:11" x14ac:dyDescent="0.2">
      <c r="A475" s="397" t="s">
        <v>43</v>
      </c>
      <c r="B475" s="388"/>
      <c r="C475" s="388"/>
      <c r="D475" s="388"/>
      <c r="E475" s="389"/>
      <c r="F475" s="9">
        <f>SUM(F387+F409+F431+F453)</f>
        <v>225</v>
      </c>
      <c r="G475" s="176">
        <f t="shared" ref="G475:H475" si="22">SUM(G387+G409+G431+G453)</f>
        <v>92271</v>
      </c>
      <c r="H475" s="176">
        <f t="shared" si="22"/>
        <v>280869</v>
      </c>
    </row>
    <row r="476" spans="1:11" x14ac:dyDescent="0.2">
      <c r="A476" s="386"/>
      <c r="B476" s="398"/>
      <c r="C476" s="398"/>
      <c r="D476" s="398"/>
      <c r="E476" s="398"/>
      <c r="F476" s="10"/>
      <c r="G476" s="10"/>
      <c r="H476" s="10"/>
      <c r="I476" s="10"/>
      <c r="J476" s="10"/>
      <c r="K476" s="10"/>
    </row>
    <row r="477" spans="1:11" x14ac:dyDescent="0.2">
      <c r="A477" s="386"/>
      <c r="B477" s="398"/>
      <c r="C477" s="398"/>
      <c r="D477" s="398"/>
      <c r="E477" s="398"/>
      <c r="F477" s="10"/>
      <c r="G477" s="10"/>
      <c r="H477" s="10"/>
      <c r="I477" s="10"/>
      <c r="J477" s="10"/>
      <c r="K477" s="10"/>
    </row>
    <row r="478" spans="1:11" ht="18.75" customHeight="1" x14ac:dyDescent="0.2">
      <c r="A478" s="408" t="s">
        <v>6</v>
      </c>
      <c r="B478" s="398"/>
      <c r="C478" s="398"/>
      <c r="D478" s="398"/>
      <c r="E478" s="398"/>
      <c r="F478" s="2"/>
      <c r="G478" s="2"/>
      <c r="H478" s="2"/>
      <c r="I478" s="2"/>
      <c r="J478" s="2"/>
      <c r="K478" s="2"/>
    </row>
    <row r="479" spans="1:11" x14ac:dyDescent="0.2">
      <c r="A479" s="409"/>
      <c r="B479" s="398"/>
      <c r="C479" s="398"/>
      <c r="D479" s="398"/>
      <c r="E479" s="398"/>
      <c r="F479" s="2"/>
      <c r="G479" s="2"/>
      <c r="H479" s="2"/>
      <c r="I479" s="2"/>
      <c r="J479" s="2"/>
      <c r="K479" s="2"/>
    </row>
    <row r="480" spans="1:11" ht="25.5" x14ac:dyDescent="0.2">
      <c r="A480" s="410" t="s">
        <v>29</v>
      </c>
      <c r="B480" s="388"/>
      <c r="C480" s="388"/>
      <c r="D480" s="388"/>
      <c r="E480" s="389"/>
      <c r="F480" s="4" t="s">
        <v>44</v>
      </c>
      <c r="G480" s="4" t="s">
        <v>45</v>
      </c>
      <c r="H480" s="4" t="s">
        <v>46</v>
      </c>
      <c r="I480" s="175" t="s">
        <v>2378</v>
      </c>
    </row>
    <row r="481" spans="1:9" x14ac:dyDescent="0.2">
      <c r="A481" s="404" t="s">
        <v>47</v>
      </c>
      <c r="B481" s="388"/>
      <c r="C481" s="388"/>
      <c r="D481" s="388"/>
      <c r="E481" s="389"/>
      <c r="F481" s="6">
        <f>SUM(F482:F502)</f>
        <v>0</v>
      </c>
      <c r="G481" s="6">
        <f t="shared" ref="G481:I481" si="23">SUM(G482:G502)</f>
        <v>0</v>
      </c>
      <c r="H481" s="6">
        <f t="shared" si="23"/>
        <v>0</v>
      </c>
      <c r="I481" s="6">
        <f t="shared" si="23"/>
        <v>0</v>
      </c>
    </row>
    <row r="482" spans="1:9" x14ac:dyDescent="0.2">
      <c r="A482" s="405" t="s">
        <v>8</v>
      </c>
      <c r="B482" s="406"/>
      <c r="C482" s="406"/>
      <c r="D482" s="406"/>
      <c r="E482" s="407"/>
      <c r="F482" s="8">
        <f>POPIS!A266</f>
        <v>0</v>
      </c>
      <c r="G482" s="8">
        <f>POPIS!F266</f>
        <v>0</v>
      </c>
      <c r="H482" s="8">
        <f>POPIS!G266</f>
        <v>0</v>
      </c>
      <c r="I482" s="8">
        <f>POPIS!H266</f>
        <v>0</v>
      </c>
    </row>
    <row r="483" spans="1:9" x14ac:dyDescent="0.2">
      <c r="A483" s="387" t="s">
        <v>9</v>
      </c>
      <c r="B483" s="388"/>
      <c r="C483" s="388"/>
      <c r="D483" s="388"/>
      <c r="E483" s="389"/>
      <c r="F483" s="8">
        <f>POPIS!A506</f>
        <v>0</v>
      </c>
      <c r="G483" s="8">
        <f>POPIS!F506</f>
        <v>0</v>
      </c>
      <c r="H483" s="8">
        <f>POPIS!G506</f>
        <v>0</v>
      </c>
      <c r="I483" s="8">
        <f>POPIS!H506</f>
        <v>0</v>
      </c>
    </row>
    <row r="484" spans="1:9" x14ac:dyDescent="0.2">
      <c r="A484" s="387" t="s">
        <v>10</v>
      </c>
      <c r="B484" s="388"/>
      <c r="C484" s="388"/>
      <c r="D484" s="388"/>
      <c r="E484" s="389"/>
      <c r="F484" s="8">
        <f>POPIS!A620</f>
        <v>0</v>
      </c>
      <c r="G484" s="8">
        <f>POPIS!F620</f>
        <v>0</v>
      </c>
      <c r="H484" s="8">
        <f>POPIS!G620</f>
        <v>0</v>
      </c>
      <c r="I484" s="8">
        <f>POPIS!H620</f>
        <v>0</v>
      </c>
    </row>
    <row r="485" spans="1:9" x14ac:dyDescent="0.2">
      <c r="A485" s="387" t="s">
        <v>11</v>
      </c>
      <c r="B485" s="388"/>
      <c r="C485" s="388"/>
      <c r="D485" s="388"/>
      <c r="E485" s="389"/>
      <c r="F485" s="8">
        <f>POPIS!A803</f>
        <v>0</v>
      </c>
      <c r="G485" s="8">
        <f>POPIS!F803</f>
        <v>0</v>
      </c>
      <c r="H485" s="8">
        <f>POPIS!G803</f>
        <v>0</v>
      </c>
      <c r="I485" s="8">
        <f>POPIS!H803</f>
        <v>0</v>
      </c>
    </row>
    <row r="486" spans="1:9" x14ac:dyDescent="0.2">
      <c r="A486" s="387" t="s">
        <v>12</v>
      </c>
      <c r="B486" s="388"/>
      <c r="C486" s="388"/>
      <c r="D486" s="388"/>
      <c r="E486" s="389"/>
      <c r="F486" s="8">
        <f>POPIS!A928</f>
        <v>0</v>
      </c>
      <c r="G486" s="8">
        <f>POPIS!F928</f>
        <v>0</v>
      </c>
      <c r="H486" s="8">
        <f>POPIS!G928</f>
        <v>0</v>
      </c>
      <c r="I486" s="8">
        <f>POPIS!H928</f>
        <v>0</v>
      </c>
    </row>
    <row r="487" spans="1:9" x14ac:dyDescent="0.2">
      <c r="A487" s="387" t="s">
        <v>13</v>
      </c>
      <c r="B487" s="388"/>
      <c r="C487" s="388"/>
      <c r="D487" s="388"/>
      <c r="E487" s="389"/>
      <c r="F487" s="8">
        <f>POPIS!A1229</f>
        <v>0</v>
      </c>
      <c r="G487" s="8">
        <f>POPIS!F1229</f>
        <v>0</v>
      </c>
      <c r="H487" s="8">
        <f>POPIS!G1229</f>
        <v>0</v>
      </c>
      <c r="I487" s="8">
        <f>POPIS!H1229</f>
        <v>0</v>
      </c>
    </row>
    <row r="488" spans="1:9" x14ac:dyDescent="0.2">
      <c r="A488" s="387" t="s">
        <v>14</v>
      </c>
      <c r="B488" s="388"/>
      <c r="C488" s="388"/>
      <c r="D488" s="388"/>
      <c r="E488" s="389"/>
      <c r="F488" s="8">
        <f>POPIS!A1419</f>
        <v>0</v>
      </c>
      <c r="G488" s="8">
        <f>POPIS!F1419</f>
        <v>0</v>
      </c>
      <c r="H488" s="8">
        <f>POPIS!G1419</f>
        <v>0</v>
      </c>
      <c r="I488" s="8">
        <f>POPIS!H1419</f>
        <v>0</v>
      </c>
    </row>
    <row r="489" spans="1:9" x14ac:dyDescent="0.2">
      <c r="A489" s="387" t="s">
        <v>15</v>
      </c>
      <c r="B489" s="388"/>
      <c r="C489" s="388"/>
      <c r="D489" s="388"/>
      <c r="E489" s="389"/>
      <c r="F489" s="8">
        <f>POPIS!A1507</f>
        <v>0</v>
      </c>
      <c r="G489" s="8">
        <f>POPIS!F1507</f>
        <v>0</v>
      </c>
      <c r="H489" s="8">
        <f>POPIS!G1507</f>
        <v>0</v>
      </c>
      <c r="I489" s="8">
        <f>POPIS!H1507</f>
        <v>0</v>
      </c>
    </row>
    <row r="490" spans="1:9" x14ac:dyDescent="0.2">
      <c r="A490" s="387" t="s">
        <v>16</v>
      </c>
      <c r="B490" s="388"/>
      <c r="C490" s="388"/>
      <c r="D490" s="388"/>
      <c r="E490" s="389"/>
      <c r="F490" s="8">
        <f>POPIS!A1594</f>
        <v>0</v>
      </c>
      <c r="G490" s="8">
        <f>POPIS!F1594</f>
        <v>0</v>
      </c>
      <c r="H490" s="8">
        <f>POPIS!G1594</f>
        <v>0</v>
      </c>
      <c r="I490" s="8">
        <f>POPIS!H1594</f>
        <v>0</v>
      </c>
    </row>
    <row r="491" spans="1:9" x14ac:dyDescent="0.2">
      <c r="A491" s="387" t="s">
        <v>17</v>
      </c>
      <c r="B491" s="388"/>
      <c r="C491" s="388"/>
      <c r="D491" s="388"/>
      <c r="E491" s="389"/>
      <c r="F491" s="8">
        <f>POPIS!A1731</f>
        <v>0</v>
      </c>
      <c r="G491" s="8">
        <f>POPIS!F1731</f>
        <v>0</v>
      </c>
      <c r="H491" s="8">
        <f>POPIS!G1731</f>
        <v>0</v>
      </c>
      <c r="I491" s="8">
        <f>POPIS!H1731</f>
        <v>0</v>
      </c>
    </row>
    <row r="492" spans="1:9" x14ac:dyDescent="0.2">
      <c r="A492" s="387" t="s">
        <v>18</v>
      </c>
      <c r="B492" s="388"/>
      <c r="C492" s="388"/>
      <c r="D492" s="388"/>
      <c r="E492" s="389"/>
      <c r="F492" s="8">
        <f>POPIS!A1831</f>
        <v>0</v>
      </c>
      <c r="G492" s="8">
        <f>POPIS!F1831</f>
        <v>0</v>
      </c>
      <c r="H492" s="8">
        <f>POPIS!G1831</f>
        <v>0</v>
      </c>
      <c r="I492" s="8">
        <f>POPIS!H1831</f>
        <v>0</v>
      </c>
    </row>
    <row r="493" spans="1:9" x14ac:dyDescent="0.2">
      <c r="A493" s="387" t="s">
        <v>19</v>
      </c>
      <c r="B493" s="388"/>
      <c r="C493" s="388"/>
      <c r="D493" s="388"/>
      <c r="E493" s="389"/>
      <c r="F493" s="8">
        <f>POPIS!A1917</f>
        <v>0</v>
      </c>
      <c r="G493" s="8">
        <f>POPIS!F1917</f>
        <v>0</v>
      </c>
      <c r="H493" s="8">
        <f>POPIS!G1917</f>
        <v>0</v>
      </c>
      <c r="I493" s="8">
        <f>POPIS!H1917</f>
        <v>0</v>
      </c>
    </row>
    <row r="494" spans="1:9" x14ac:dyDescent="0.2">
      <c r="A494" s="387" t="s">
        <v>20</v>
      </c>
      <c r="B494" s="388"/>
      <c r="C494" s="388"/>
      <c r="D494" s="388"/>
      <c r="E494" s="389"/>
      <c r="F494" s="8">
        <f>POPIS!A2005</f>
        <v>0</v>
      </c>
      <c r="G494" s="8">
        <f>POPIS!F2005</f>
        <v>0</v>
      </c>
      <c r="H494" s="8">
        <f>POPIS!G2005</f>
        <v>0</v>
      </c>
      <c r="I494" s="8">
        <f>POPIS!H2005</f>
        <v>0</v>
      </c>
    </row>
    <row r="495" spans="1:9" x14ac:dyDescent="0.2">
      <c r="A495" s="387" t="s">
        <v>21</v>
      </c>
      <c r="B495" s="388"/>
      <c r="C495" s="388"/>
      <c r="D495" s="388"/>
      <c r="E495" s="389"/>
      <c r="F495" s="8">
        <f>POPIS!A2090</f>
        <v>0</v>
      </c>
      <c r="G495" s="8">
        <f>POPIS!F2090</f>
        <v>0</v>
      </c>
      <c r="H495" s="8">
        <f>POPIS!G2090</f>
        <v>0</v>
      </c>
      <c r="I495" s="8">
        <f>POPIS!H2090</f>
        <v>0</v>
      </c>
    </row>
    <row r="496" spans="1:9" x14ac:dyDescent="0.2">
      <c r="A496" s="387" t="s">
        <v>22</v>
      </c>
      <c r="B496" s="388"/>
      <c r="C496" s="388"/>
      <c r="D496" s="388"/>
      <c r="E496" s="389"/>
      <c r="F496" s="8">
        <f>POPIS!A2187</f>
        <v>0</v>
      </c>
      <c r="G496" s="8">
        <f>POPIS!F2187</f>
        <v>0</v>
      </c>
      <c r="H496" s="8">
        <f>POPIS!G2187</f>
        <v>0</v>
      </c>
      <c r="I496" s="8">
        <f>POPIS!H2187</f>
        <v>0</v>
      </c>
    </row>
    <row r="497" spans="1:9" x14ac:dyDescent="0.2">
      <c r="A497" s="387" t="s">
        <v>23</v>
      </c>
      <c r="B497" s="388"/>
      <c r="C497" s="388"/>
      <c r="D497" s="388"/>
      <c r="E497" s="389"/>
      <c r="F497" s="8">
        <f>POPIS!A2269</f>
        <v>0</v>
      </c>
      <c r="G497" s="8">
        <f>POPIS!F2269</f>
        <v>0</v>
      </c>
      <c r="H497" s="8">
        <f>POPIS!G2269</f>
        <v>0</v>
      </c>
      <c r="I497" s="8">
        <f>POPIS!H2269</f>
        <v>0</v>
      </c>
    </row>
    <row r="498" spans="1:9" x14ac:dyDescent="0.2">
      <c r="A498" s="387" t="s">
        <v>24</v>
      </c>
      <c r="B498" s="388"/>
      <c r="C498" s="388"/>
      <c r="D498" s="388"/>
      <c r="E498" s="389"/>
      <c r="F498" s="8">
        <f>POPIS!A2353</f>
        <v>0</v>
      </c>
      <c r="G498" s="8">
        <f>POPIS!F2353</f>
        <v>0</v>
      </c>
      <c r="H498" s="8">
        <f>POPIS!G2353</f>
        <v>0</v>
      </c>
      <c r="I498" s="8">
        <f>POPIS!H2353</f>
        <v>0</v>
      </c>
    </row>
    <row r="499" spans="1:9" x14ac:dyDescent="0.2">
      <c r="A499" s="387" t="s">
        <v>25</v>
      </c>
      <c r="B499" s="388"/>
      <c r="C499" s="388"/>
      <c r="D499" s="388"/>
      <c r="E499" s="389"/>
      <c r="F499" s="8">
        <f>POPIS!A2443</f>
        <v>0</v>
      </c>
      <c r="G499" s="8">
        <f>POPIS!F2443</f>
        <v>0</v>
      </c>
      <c r="H499" s="8">
        <f>POPIS!G2443</f>
        <v>0</v>
      </c>
      <c r="I499" s="8">
        <f>POPIS!H2443</f>
        <v>0</v>
      </c>
    </row>
    <row r="500" spans="1:9" x14ac:dyDescent="0.2">
      <c r="A500" s="387" t="s">
        <v>26</v>
      </c>
      <c r="B500" s="388"/>
      <c r="C500" s="388"/>
      <c r="D500" s="388"/>
      <c r="E500" s="389"/>
      <c r="F500" s="8">
        <f>POPIS!A2528</f>
        <v>0</v>
      </c>
      <c r="G500" s="8">
        <f>POPIS!F2528</f>
        <v>0</v>
      </c>
      <c r="H500" s="8">
        <f>POPIS!G2528</f>
        <v>0</v>
      </c>
      <c r="I500" s="8">
        <f>POPIS!H2528</f>
        <v>0</v>
      </c>
    </row>
    <row r="501" spans="1:9" x14ac:dyDescent="0.2">
      <c r="A501" s="387" t="s">
        <v>27</v>
      </c>
      <c r="B501" s="388"/>
      <c r="C501" s="388"/>
      <c r="D501" s="388"/>
      <c r="E501" s="389"/>
      <c r="F501" s="8">
        <f>POPIS!A2612</f>
        <v>0</v>
      </c>
      <c r="G501" s="8">
        <f>POPIS!F2612</f>
        <v>0</v>
      </c>
      <c r="H501" s="8">
        <f>POPIS!G2612</f>
        <v>0</v>
      </c>
      <c r="I501" s="8">
        <f>POPIS!H2612</f>
        <v>0</v>
      </c>
    </row>
    <row r="502" spans="1:9" x14ac:dyDescent="0.2">
      <c r="A502" s="387" t="s">
        <v>28</v>
      </c>
      <c r="B502" s="388"/>
      <c r="C502" s="388"/>
      <c r="D502" s="388"/>
      <c r="E502" s="389"/>
      <c r="F502" s="8">
        <f>POPIS!A2705</f>
        <v>0</v>
      </c>
      <c r="G502" s="8">
        <f>POPIS!F2705</f>
        <v>0</v>
      </c>
      <c r="H502" s="8">
        <f>POPIS!G2705</f>
        <v>0</v>
      </c>
      <c r="I502" s="8">
        <f>POPIS!H2705</f>
        <v>0</v>
      </c>
    </row>
    <row r="503" spans="1:9" x14ac:dyDescent="0.2">
      <c r="A503" s="404" t="s">
        <v>48</v>
      </c>
      <c r="B503" s="388"/>
      <c r="C503" s="388"/>
      <c r="D503" s="388"/>
      <c r="E503" s="389"/>
      <c r="F503" s="6">
        <f>SUM(F504:F524)</f>
        <v>8</v>
      </c>
      <c r="G503" s="6">
        <f t="shared" ref="G503:I503" si="24">SUM(G504:G524)</f>
        <v>134</v>
      </c>
      <c r="H503" s="6">
        <f t="shared" si="24"/>
        <v>800</v>
      </c>
      <c r="I503" s="6">
        <f t="shared" si="24"/>
        <v>934</v>
      </c>
    </row>
    <row r="504" spans="1:9" x14ac:dyDescent="0.2">
      <c r="A504" s="405" t="s">
        <v>8</v>
      </c>
      <c r="B504" s="406"/>
      <c r="C504" s="406"/>
      <c r="D504" s="406"/>
      <c r="E504" s="407"/>
      <c r="F504" s="8">
        <f>POPIS!A268</f>
        <v>2</v>
      </c>
      <c r="G504" s="8">
        <f>POPIS!F268</f>
        <v>50</v>
      </c>
      <c r="H504" s="8">
        <f>POPIS!G268</f>
        <v>265</v>
      </c>
      <c r="I504" s="8">
        <f>POPIS!H268</f>
        <v>315</v>
      </c>
    </row>
    <row r="505" spans="1:9" x14ac:dyDescent="0.2">
      <c r="A505" s="387" t="s">
        <v>9</v>
      </c>
      <c r="B505" s="388"/>
      <c r="C505" s="388"/>
      <c r="D505" s="388"/>
      <c r="E505" s="389"/>
      <c r="F505" s="8">
        <f>POPIS!A508</f>
        <v>0</v>
      </c>
      <c r="G505" s="8">
        <f>POPIS!F508</f>
        <v>0</v>
      </c>
      <c r="H505" s="8">
        <f>POPIS!G508</f>
        <v>0</v>
      </c>
      <c r="I505" s="8">
        <f>POPIS!H508</f>
        <v>0</v>
      </c>
    </row>
    <row r="506" spans="1:9" x14ac:dyDescent="0.2">
      <c r="A506" s="387" t="s">
        <v>10</v>
      </c>
      <c r="B506" s="388"/>
      <c r="C506" s="388"/>
      <c r="D506" s="388"/>
      <c r="E506" s="389"/>
      <c r="F506" s="8">
        <f>POPIS!A622</f>
        <v>0</v>
      </c>
      <c r="G506" s="8">
        <f>POPIS!F622</f>
        <v>0</v>
      </c>
      <c r="H506" s="8">
        <f>POPIS!G622</f>
        <v>0</v>
      </c>
      <c r="I506" s="8">
        <f>POPIS!H622</f>
        <v>0</v>
      </c>
    </row>
    <row r="507" spans="1:9" x14ac:dyDescent="0.2">
      <c r="A507" s="387" t="s">
        <v>11</v>
      </c>
      <c r="B507" s="388"/>
      <c r="C507" s="388"/>
      <c r="D507" s="388"/>
      <c r="E507" s="389"/>
      <c r="F507" s="8">
        <f>POPIS!A804</f>
        <v>0</v>
      </c>
      <c r="G507" s="8">
        <f>POPIS!F804</f>
        <v>0</v>
      </c>
      <c r="H507" s="8">
        <f>POPIS!G804</f>
        <v>0</v>
      </c>
      <c r="I507" s="8">
        <f>POPIS!H804</f>
        <v>0</v>
      </c>
    </row>
    <row r="508" spans="1:9" x14ac:dyDescent="0.2">
      <c r="A508" s="387" t="s">
        <v>12</v>
      </c>
      <c r="B508" s="388"/>
      <c r="C508" s="388"/>
      <c r="D508" s="388"/>
      <c r="E508" s="389"/>
      <c r="F508" s="8">
        <f>POPIS!A930</f>
        <v>1</v>
      </c>
      <c r="G508" s="8">
        <f>POPIS!F930</f>
        <v>12</v>
      </c>
      <c r="H508" s="8">
        <f>POPIS!G930</f>
        <v>30</v>
      </c>
      <c r="I508" s="8">
        <f>POPIS!H930</f>
        <v>42</v>
      </c>
    </row>
    <row r="509" spans="1:9" x14ac:dyDescent="0.2">
      <c r="A509" s="387" t="s">
        <v>13</v>
      </c>
      <c r="B509" s="388"/>
      <c r="C509" s="388"/>
      <c r="D509" s="388"/>
      <c r="E509" s="389"/>
      <c r="F509" s="8">
        <f>POPIS!A1231</f>
        <v>3</v>
      </c>
      <c r="G509" s="8">
        <f>POPIS!F1231</f>
        <v>72</v>
      </c>
      <c r="H509" s="8">
        <f>POPIS!G1231</f>
        <v>343</v>
      </c>
      <c r="I509" s="8">
        <f>POPIS!H1231</f>
        <v>415</v>
      </c>
    </row>
    <row r="510" spans="1:9" x14ac:dyDescent="0.2">
      <c r="A510" s="387" t="s">
        <v>14</v>
      </c>
      <c r="B510" s="388"/>
      <c r="C510" s="388"/>
      <c r="D510" s="388"/>
      <c r="E510" s="389"/>
      <c r="F510" s="8">
        <f>POPIS!A1421</f>
        <v>2</v>
      </c>
      <c r="G510" s="8">
        <f>POPIS!F1421</f>
        <v>0</v>
      </c>
      <c r="H510" s="8">
        <f>POPIS!G1421</f>
        <v>162</v>
      </c>
      <c r="I510" s="8">
        <f>POPIS!H1421</f>
        <v>162</v>
      </c>
    </row>
    <row r="511" spans="1:9" x14ac:dyDescent="0.2">
      <c r="A511" s="387" t="s">
        <v>15</v>
      </c>
      <c r="B511" s="388"/>
      <c r="C511" s="388"/>
      <c r="D511" s="388"/>
      <c r="E511" s="389"/>
      <c r="F511" s="8">
        <f>POPIS!A1509</f>
        <v>0</v>
      </c>
      <c r="G511" s="8">
        <f>POPIS!F1509</f>
        <v>0</v>
      </c>
      <c r="H511" s="8">
        <f>POPIS!G1509</f>
        <v>0</v>
      </c>
      <c r="I511" s="8">
        <f>POPIS!H1509</f>
        <v>0</v>
      </c>
    </row>
    <row r="512" spans="1:9" x14ac:dyDescent="0.2">
      <c r="A512" s="387" t="s">
        <v>16</v>
      </c>
      <c r="B512" s="388"/>
      <c r="C512" s="388"/>
      <c r="D512" s="388"/>
      <c r="E512" s="389"/>
      <c r="F512" s="8">
        <f>POPIS!A1596</f>
        <v>0</v>
      </c>
      <c r="G512" s="8">
        <f>POPIS!F1596</f>
        <v>0</v>
      </c>
      <c r="H512" s="8">
        <f>POPIS!G1596</f>
        <v>0</v>
      </c>
      <c r="I512" s="8">
        <f>POPIS!H1596</f>
        <v>0</v>
      </c>
    </row>
    <row r="513" spans="1:9" x14ac:dyDescent="0.2">
      <c r="A513" s="387" t="s">
        <v>17</v>
      </c>
      <c r="B513" s="388"/>
      <c r="C513" s="388"/>
      <c r="D513" s="388"/>
      <c r="E513" s="389"/>
      <c r="F513" s="8">
        <f>POPIS!A1733</f>
        <v>0</v>
      </c>
      <c r="G513" s="8">
        <f>POPIS!F1733</f>
        <v>0</v>
      </c>
      <c r="H513" s="8">
        <f>POPIS!G1733</f>
        <v>0</v>
      </c>
      <c r="I513" s="8">
        <f>POPIS!H1733</f>
        <v>0</v>
      </c>
    </row>
    <row r="514" spans="1:9" x14ac:dyDescent="0.2">
      <c r="A514" s="387" t="s">
        <v>18</v>
      </c>
      <c r="B514" s="388"/>
      <c r="C514" s="388"/>
      <c r="D514" s="388"/>
      <c r="E514" s="389"/>
      <c r="F514" s="8">
        <f>POPIS!A1833</f>
        <v>0</v>
      </c>
      <c r="G514" s="8">
        <f>POPIS!F1833</f>
        <v>0</v>
      </c>
      <c r="H514" s="8">
        <f>POPIS!G1833</f>
        <v>0</v>
      </c>
      <c r="I514" s="8">
        <f>POPIS!H1833</f>
        <v>0</v>
      </c>
    </row>
    <row r="515" spans="1:9" x14ac:dyDescent="0.2">
      <c r="A515" s="387" t="s">
        <v>19</v>
      </c>
      <c r="B515" s="388"/>
      <c r="C515" s="388"/>
      <c r="D515" s="388"/>
      <c r="E515" s="389"/>
      <c r="F515" s="8">
        <f>POPIS!A1919</f>
        <v>0</v>
      </c>
      <c r="G515" s="8">
        <f>POPIS!F1919</f>
        <v>0</v>
      </c>
      <c r="H515" s="8">
        <f>POPIS!G1919</f>
        <v>0</v>
      </c>
      <c r="I515" s="8">
        <f>POPIS!H1919</f>
        <v>0</v>
      </c>
    </row>
    <row r="516" spans="1:9" x14ac:dyDescent="0.2">
      <c r="A516" s="387" t="s">
        <v>20</v>
      </c>
      <c r="B516" s="388"/>
      <c r="C516" s="388"/>
      <c r="D516" s="388"/>
      <c r="E516" s="389"/>
      <c r="F516" s="8">
        <f>POPIS!A2007</f>
        <v>0</v>
      </c>
      <c r="G516" s="8">
        <f>POPIS!F2007</f>
        <v>0</v>
      </c>
      <c r="H516" s="8">
        <f>POPIS!G2007</f>
        <v>0</v>
      </c>
      <c r="I516" s="8">
        <f>POPIS!H2007</f>
        <v>0</v>
      </c>
    </row>
    <row r="517" spans="1:9" x14ac:dyDescent="0.2">
      <c r="A517" s="387" t="s">
        <v>21</v>
      </c>
      <c r="B517" s="388"/>
      <c r="C517" s="388"/>
      <c r="D517" s="388"/>
      <c r="E517" s="389"/>
      <c r="F517" s="8">
        <f>POPIS!A2092</f>
        <v>0</v>
      </c>
      <c r="G517" s="8">
        <f>POPIS!F2092</f>
        <v>0</v>
      </c>
      <c r="H517" s="8">
        <f>POPIS!G2092</f>
        <v>0</v>
      </c>
      <c r="I517" s="8">
        <f>POPIS!H2092</f>
        <v>0</v>
      </c>
    </row>
    <row r="518" spans="1:9" x14ac:dyDescent="0.2">
      <c r="A518" s="387" t="s">
        <v>22</v>
      </c>
      <c r="B518" s="388"/>
      <c r="C518" s="388"/>
      <c r="D518" s="388"/>
      <c r="E518" s="389"/>
      <c r="F518" s="8">
        <f>POPIS!A2189</f>
        <v>0</v>
      </c>
      <c r="G518" s="8">
        <f>POPIS!F2189</f>
        <v>0</v>
      </c>
      <c r="H518" s="8">
        <f>POPIS!G2189</f>
        <v>0</v>
      </c>
      <c r="I518" s="8">
        <f>POPIS!H2189</f>
        <v>0</v>
      </c>
    </row>
    <row r="519" spans="1:9" x14ac:dyDescent="0.2">
      <c r="A519" s="387" t="s">
        <v>23</v>
      </c>
      <c r="B519" s="388"/>
      <c r="C519" s="388"/>
      <c r="D519" s="388"/>
      <c r="E519" s="389"/>
      <c r="F519" s="8">
        <f>POPIS!A2271</f>
        <v>0</v>
      </c>
      <c r="G519" s="8">
        <f>POPIS!F2271</f>
        <v>0</v>
      </c>
      <c r="H519" s="8">
        <f>POPIS!G2271</f>
        <v>0</v>
      </c>
      <c r="I519" s="8">
        <f>POPIS!H2271</f>
        <v>0</v>
      </c>
    </row>
    <row r="520" spans="1:9" x14ac:dyDescent="0.2">
      <c r="A520" s="387" t="s">
        <v>24</v>
      </c>
      <c r="B520" s="388"/>
      <c r="C520" s="388"/>
      <c r="D520" s="388"/>
      <c r="E520" s="389"/>
      <c r="F520" s="8">
        <f>POPIS!A2355</f>
        <v>0</v>
      </c>
      <c r="G520" s="8">
        <f>POPIS!F2355</f>
        <v>0</v>
      </c>
      <c r="H520" s="8">
        <f>POPIS!G2355</f>
        <v>0</v>
      </c>
      <c r="I520" s="8">
        <f>POPIS!H2355</f>
        <v>0</v>
      </c>
    </row>
    <row r="521" spans="1:9" x14ac:dyDescent="0.2">
      <c r="A521" s="387" t="s">
        <v>25</v>
      </c>
      <c r="B521" s="388"/>
      <c r="C521" s="388"/>
      <c r="D521" s="388"/>
      <c r="E521" s="389"/>
      <c r="F521" s="8">
        <f>POPIS!A2445</f>
        <v>0</v>
      </c>
      <c r="G521" s="8">
        <f>POPIS!F2445</f>
        <v>0</v>
      </c>
      <c r="H521" s="8">
        <f>POPIS!G2445</f>
        <v>0</v>
      </c>
      <c r="I521" s="8">
        <f>POPIS!H2445</f>
        <v>0</v>
      </c>
    </row>
    <row r="522" spans="1:9" x14ac:dyDescent="0.2">
      <c r="A522" s="387" t="s">
        <v>26</v>
      </c>
      <c r="B522" s="388"/>
      <c r="C522" s="388"/>
      <c r="D522" s="388"/>
      <c r="E522" s="389"/>
      <c r="F522" s="8">
        <f>POPIS!A2530</f>
        <v>0</v>
      </c>
      <c r="G522" s="8">
        <f>POPIS!F2530</f>
        <v>0</v>
      </c>
      <c r="H522" s="8">
        <f>POPIS!G2530</f>
        <v>0</v>
      </c>
      <c r="I522" s="8">
        <f>POPIS!H2530</f>
        <v>0</v>
      </c>
    </row>
    <row r="523" spans="1:9" x14ac:dyDescent="0.2">
      <c r="A523" s="387" t="s">
        <v>27</v>
      </c>
      <c r="B523" s="388"/>
      <c r="C523" s="388"/>
      <c r="D523" s="388"/>
      <c r="E523" s="389"/>
      <c r="F523" s="8">
        <f>POPIS!A2614</f>
        <v>0</v>
      </c>
      <c r="G523" s="8">
        <f>POPIS!F2614</f>
        <v>0</v>
      </c>
      <c r="H523" s="8">
        <f>POPIS!G2614</f>
        <v>0</v>
      </c>
      <c r="I523" s="8">
        <f>POPIS!H2614</f>
        <v>0</v>
      </c>
    </row>
    <row r="524" spans="1:9" x14ac:dyDescent="0.2">
      <c r="A524" s="387" t="s">
        <v>28</v>
      </c>
      <c r="B524" s="388"/>
      <c r="C524" s="388"/>
      <c r="D524" s="388"/>
      <c r="E524" s="389"/>
      <c r="F524" s="8">
        <f>POPIS!A2707</f>
        <v>0</v>
      </c>
      <c r="G524" s="8">
        <f>POPIS!F2707</f>
        <v>0</v>
      </c>
      <c r="H524" s="8">
        <f>POPIS!G2707</f>
        <v>0</v>
      </c>
      <c r="I524" s="8">
        <f>POPIS!H2707</f>
        <v>0</v>
      </c>
    </row>
    <row r="525" spans="1:9" x14ac:dyDescent="0.2">
      <c r="A525" s="404" t="s">
        <v>49</v>
      </c>
      <c r="B525" s="388"/>
      <c r="C525" s="388"/>
      <c r="D525" s="388"/>
      <c r="E525" s="389"/>
      <c r="F525" s="6">
        <f>SUM(F526:F546)</f>
        <v>12</v>
      </c>
      <c r="G525" s="6">
        <f t="shared" ref="G525:I525" si="25">SUM(G526:G546)</f>
        <v>828</v>
      </c>
      <c r="H525" s="6">
        <f t="shared" si="25"/>
        <v>3427</v>
      </c>
      <c r="I525" s="6">
        <f t="shared" si="25"/>
        <v>4255</v>
      </c>
    </row>
    <row r="526" spans="1:9" x14ac:dyDescent="0.2">
      <c r="A526" s="405" t="s">
        <v>8</v>
      </c>
      <c r="B526" s="406"/>
      <c r="C526" s="406"/>
      <c r="D526" s="406"/>
      <c r="E526" s="407"/>
      <c r="F526" s="8">
        <f>POPIS!A271</f>
        <v>4</v>
      </c>
      <c r="G526" s="8">
        <f>POPIS!F271</f>
        <v>330</v>
      </c>
      <c r="H526" s="8">
        <f>POPIS!G271</f>
        <v>1251</v>
      </c>
      <c r="I526" s="8">
        <f>POPIS!H271</f>
        <v>1581</v>
      </c>
    </row>
    <row r="527" spans="1:9" x14ac:dyDescent="0.2">
      <c r="A527" s="387" t="s">
        <v>9</v>
      </c>
      <c r="B527" s="388"/>
      <c r="C527" s="388"/>
      <c r="D527" s="388"/>
      <c r="E527" s="389"/>
      <c r="F527" s="8">
        <f>POPIS!A510</f>
        <v>2</v>
      </c>
      <c r="G527" s="8">
        <f>POPIS!F510</f>
        <v>158</v>
      </c>
      <c r="H527" s="8">
        <f>POPIS!G510</f>
        <v>470</v>
      </c>
      <c r="I527" s="8">
        <f>POPIS!H510</f>
        <v>628</v>
      </c>
    </row>
    <row r="528" spans="1:9" x14ac:dyDescent="0.2">
      <c r="A528" s="387" t="s">
        <v>10</v>
      </c>
      <c r="B528" s="388"/>
      <c r="C528" s="388"/>
      <c r="D528" s="388"/>
      <c r="E528" s="389"/>
      <c r="F528" s="8">
        <f>POPIS!A624</f>
        <v>0</v>
      </c>
      <c r="G528" s="8">
        <f>POPIS!F624</f>
        <v>0</v>
      </c>
      <c r="H528" s="8">
        <f>POPIS!G624</f>
        <v>0</v>
      </c>
      <c r="I528" s="8">
        <f>POPIS!H624</f>
        <v>0</v>
      </c>
    </row>
    <row r="529" spans="1:9" x14ac:dyDescent="0.2">
      <c r="A529" s="387" t="s">
        <v>11</v>
      </c>
      <c r="B529" s="388"/>
      <c r="C529" s="388"/>
      <c r="D529" s="388"/>
      <c r="E529" s="389"/>
      <c r="F529" s="8">
        <f>POPIS!A806</f>
        <v>1</v>
      </c>
      <c r="G529" s="8">
        <f>POPIS!F806</f>
        <v>25</v>
      </c>
      <c r="H529" s="8">
        <f>POPIS!G806</f>
        <v>203</v>
      </c>
      <c r="I529" s="8">
        <f>POPIS!H806</f>
        <v>228</v>
      </c>
    </row>
    <row r="530" spans="1:9" x14ac:dyDescent="0.2">
      <c r="A530" s="387" t="s">
        <v>12</v>
      </c>
      <c r="B530" s="388"/>
      <c r="C530" s="388"/>
      <c r="D530" s="388"/>
      <c r="E530" s="389"/>
      <c r="F530" s="8">
        <f>POPIS!A932</f>
        <v>2</v>
      </c>
      <c r="G530" s="8">
        <f>POPIS!F932</f>
        <v>115</v>
      </c>
      <c r="H530" s="8">
        <f>POPIS!G932</f>
        <v>572</v>
      </c>
      <c r="I530" s="8">
        <f>POPIS!H932</f>
        <v>687</v>
      </c>
    </row>
    <row r="531" spans="1:9" x14ac:dyDescent="0.2">
      <c r="A531" s="387" t="s">
        <v>13</v>
      </c>
      <c r="B531" s="388"/>
      <c r="C531" s="388"/>
      <c r="D531" s="388"/>
      <c r="E531" s="389"/>
      <c r="F531" s="8">
        <f>POPIS!A1235</f>
        <v>1</v>
      </c>
      <c r="G531" s="8">
        <f>POPIS!F1235</f>
        <v>200</v>
      </c>
      <c r="H531" s="8">
        <f>POPIS!G1235</f>
        <v>420</v>
      </c>
      <c r="I531" s="8">
        <f>POPIS!H1235</f>
        <v>620</v>
      </c>
    </row>
    <row r="532" spans="1:9" x14ac:dyDescent="0.2">
      <c r="A532" s="387" t="s">
        <v>14</v>
      </c>
      <c r="B532" s="388"/>
      <c r="C532" s="388"/>
      <c r="D532" s="388"/>
      <c r="E532" s="389"/>
      <c r="F532" s="8">
        <f>POPIS!A1424</f>
        <v>2</v>
      </c>
      <c r="G532" s="8">
        <f>POPIS!F1424</f>
        <v>0</v>
      </c>
      <c r="H532" s="8">
        <f>POPIS!G1424</f>
        <v>511</v>
      </c>
      <c r="I532" s="8">
        <f>POPIS!H1424</f>
        <v>511</v>
      </c>
    </row>
    <row r="533" spans="1:9" x14ac:dyDescent="0.2">
      <c r="A533" s="387" t="s">
        <v>15</v>
      </c>
      <c r="B533" s="388"/>
      <c r="C533" s="388"/>
      <c r="D533" s="388"/>
      <c r="E533" s="389"/>
      <c r="F533" s="8">
        <f>POPIS!A1511</f>
        <v>0</v>
      </c>
      <c r="G533" s="8">
        <f>POPIS!F1511</f>
        <v>0</v>
      </c>
      <c r="H533" s="8">
        <f>POPIS!G1511</f>
        <v>0</v>
      </c>
      <c r="I533" s="8">
        <f>POPIS!H1511</f>
        <v>0</v>
      </c>
    </row>
    <row r="534" spans="1:9" x14ac:dyDescent="0.2">
      <c r="A534" s="387" t="s">
        <v>16</v>
      </c>
      <c r="B534" s="388"/>
      <c r="C534" s="388"/>
      <c r="D534" s="388"/>
      <c r="E534" s="389"/>
      <c r="F534" s="8">
        <f>POPIS!A1598</f>
        <v>0</v>
      </c>
      <c r="G534" s="8">
        <f>POPIS!F1598</f>
        <v>0</v>
      </c>
      <c r="H534" s="8">
        <f>POPIS!G1598</f>
        <v>0</v>
      </c>
      <c r="I534" s="8">
        <f>POPIS!H1598</f>
        <v>0</v>
      </c>
    </row>
    <row r="535" spans="1:9" x14ac:dyDescent="0.2">
      <c r="A535" s="387" t="s">
        <v>17</v>
      </c>
      <c r="B535" s="388"/>
      <c r="C535" s="388"/>
      <c r="D535" s="388"/>
      <c r="E535" s="389"/>
      <c r="F535" s="8">
        <f>POPIS!A1735</f>
        <v>0</v>
      </c>
      <c r="G535" s="8">
        <f>POPIS!F1735</f>
        <v>0</v>
      </c>
      <c r="H535" s="8">
        <f>POPIS!G1735</f>
        <v>0</v>
      </c>
      <c r="I535" s="8">
        <f>POPIS!H1735</f>
        <v>0</v>
      </c>
    </row>
    <row r="536" spans="1:9" x14ac:dyDescent="0.2">
      <c r="A536" s="387" t="s">
        <v>18</v>
      </c>
      <c r="B536" s="388"/>
      <c r="C536" s="388"/>
      <c r="D536" s="388"/>
      <c r="E536" s="389"/>
      <c r="F536" s="8">
        <f>POPIS!A1835</f>
        <v>0</v>
      </c>
      <c r="G536" s="8">
        <f>POPIS!F1835</f>
        <v>0</v>
      </c>
      <c r="H536" s="8">
        <f>POPIS!G1835</f>
        <v>0</v>
      </c>
      <c r="I536" s="8">
        <f>POPIS!H1835</f>
        <v>0</v>
      </c>
    </row>
    <row r="537" spans="1:9" x14ac:dyDescent="0.2">
      <c r="A537" s="387" t="s">
        <v>19</v>
      </c>
      <c r="B537" s="388"/>
      <c r="C537" s="388"/>
      <c r="D537" s="388"/>
      <c r="E537" s="389"/>
      <c r="F537" s="8">
        <f>POPIS!A1921</f>
        <v>0</v>
      </c>
      <c r="G537" s="8">
        <f>POPIS!F1921</f>
        <v>0</v>
      </c>
      <c r="H537" s="8">
        <f>POPIS!G1921</f>
        <v>0</v>
      </c>
      <c r="I537" s="8">
        <f>POPIS!H1921</f>
        <v>0</v>
      </c>
    </row>
    <row r="538" spans="1:9" x14ac:dyDescent="0.2">
      <c r="A538" s="387" t="s">
        <v>20</v>
      </c>
      <c r="B538" s="388"/>
      <c r="C538" s="388"/>
      <c r="D538" s="388"/>
      <c r="E538" s="389"/>
      <c r="F538" s="8">
        <f>POPIS!A2009</f>
        <v>0</v>
      </c>
      <c r="G538" s="8">
        <f>POPIS!F2009</f>
        <v>0</v>
      </c>
      <c r="H538" s="8">
        <f>POPIS!G2009</f>
        <v>0</v>
      </c>
      <c r="I538" s="8">
        <f>POPIS!H2009</f>
        <v>0</v>
      </c>
    </row>
    <row r="539" spans="1:9" x14ac:dyDescent="0.2">
      <c r="A539" s="387" t="s">
        <v>21</v>
      </c>
      <c r="B539" s="388"/>
      <c r="C539" s="388"/>
      <c r="D539" s="388"/>
      <c r="E539" s="389"/>
      <c r="F539" s="8">
        <f>POPIS!A2094</f>
        <v>0</v>
      </c>
      <c r="G539" s="8">
        <f>POPIS!F2094</f>
        <v>0</v>
      </c>
      <c r="H539" s="8">
        <f>POPIS!G2094</f>
        <v>0</v>
      </c>
      <c r="I539" s="8">
        <f>POPIS!H2094</f>
        <v>0</v>
      </c>
    </row>
    <row r="540" spans="1:9" x14ac:dyDescent="0.2">
      <c r="A540" s="387" t="s">
        <v>22</v>
      </c>
      <c r="B540" s="388"/>
      <c r="C540" s="388"/>
      <c r="D540" s="388"/>
      <c r="E540" s="389"/>
      <c r="F540" s="8">
        <f>POPIS!A2191</f>
        <v>0</v>
      </c>
      <c r="G540" s="8">
        <f>POPIS!F2191</f>
        <v>0</v>
      </c>
      <c r="H540" s="8">
        <f>POPIS!G2191</f>
        <v>0</v>
      </c>
      <c r="I540" s="8">
        <f>POPIS!H2191</f>
        <v>0</v>
      </c>
    </row>
    <row r="541" spans="1:9" x14ac:dyDescent="0.2">
      <c r="A541" s="387" t="s">
        <v>23</v>
      </c>
      <c r="B541" s="388"/>
      <c r="C541" s="388"/>
      <c r="D541" s="388"/>
      <c r="E541" s="389"/>
      <c r="F541" s="8">
        <f>POPIS!A2273</f>
        <v>0</v>
      </c>
      <c r="G541" s="8">
        <f>POPIS!F2273</f>
        <v>0</v>
      </c>
      <c r="H541" s="8">
        <f>POPIS!G2273</f>
        <v>0</v>
      </c>
      <c r="I541" s="8">
        <f>POPIS!H2273</f>
        <v>0</v>
      </c>
    </row>
    <row r="542" spans="1:9" x14ac:dyDescent="0.2">
      <c r="A542" s="387" t="s">
        <v>24</v>
      </c>
      <c r="B542" s="388"/>
      <c r="C542" s="388"/>
      <c r="D542" s="388"/>
      <c r="E542" s="389"/>
      <c r="F542" s="8">
        <f>POPIS!A2357</f>
        <v>0</v>
      </c>
      <c r="G542" s="8">
        <f>POPIS!F2357</f>
        <v>0</v>
      </c>
      <c r="H542" s="8">
        <f>POPIS!G2357</f>
        <v>0</v>
      </c>
      <c r="I542" s="8">
        <f>POPIS!H2357</f>
        <v>0</v>
      </c>
    </row>
    <row r="543" spans="1:9" x14ac:dyDescent="0.2">
      <c r="A543" s="387" t="s">
        <v>25</v>
      </c>
      <c r="B543" s="388"/>
      <c r="C543" s="388"/>
      <c r="D543" s="388"/>
      <c r="E543" s="389"/>
      <c r="F543" s="8">
        <f>POPIS!A2447</f>
        <v>0</v>
      </c>
      <c r="G543" s="8">
        <f>POPIS!F2447</f>
        <v>0</v>
      </c>
      <c r="H543" s="8">
        <f>POPIS!G2447</f>
        <v>0</v>
      </c>
      <c r="I543" s="8">
        <f>POPIS!H2447</f>
        <v>0</v>
      </c>
    </row>
    <row r="544" spans="1:9" x14ac:dyDescent="0.2">
      <c r="A544" s="387" t="s">
        <v>26</v>
      </c>
      <c r="B544" s="388"/>
      <c r="C544" s="388"/>
      <c r="D544" s="388"/>
      <c r="E544" s="389"/>
      <c r="F544" s="8">
        <f>POPIS!A2532</f>
        <v>0</v>
      </c>
      <c r="G544" s="8">
        <f>POPIS!F2532</f>
        <v>0</v>
      </c>
      <c r="H544" s="8">
        <f>POPIS!G2532</f>
        <v>0</v>
      </c>
      <c r="I544" s="8">
        <f>POPIS!H2532</f>
        <v>0</v>
      </c>
    </row>
    <row r="545" spans="1:9" x14ac:dyDescent="0.2">
      <c r="A545" s="387" t="s">
        <v>27</v>
      </c>
      <c r="B545" s="388"/>
      <c r="C545" s="388"/>
      <c r="D545" s="388"/>
      <c r="E545" s="389"/>
      <c r="F545" s="8">
        <f>POPIS!A2616</f>
        <v>0</v>
      </c>
      <c r="G545" s="8">
        <f>POPIS!F2616</f>
        <v>0</v>
      </c>
      <c r="H545" s="8">
        <f>POPIS!G2616</f>
        <v>0</v>
      </c>
      <c r="I545" s="8">
        <f>POPIS!H2616</f>
        <v>0</v>
      </c>
    </row>
    <row r="546" spans="1:9" x14ac:dyDescent="0.2">
      <c r="A546" s="387" t="s">
        <v>28</v>
      </c>
      <c r="B546" s="388"/>
      <c r="C546" s="388"/>
      <c r="D546" s="388"/>
      <c r="E546" s="389"/>
      <c r="F546" s="8">
        <f>POPIS!A2709</f>
        <v>0</v>
      </c>
      <c r="G546" s="8">
        <f>POPIS!F2709</f>
        <v>0</v>
      </c>
      <c r="H546" s="8">
        <f>POPIS!G2709</f>
        <v>0</v>
      </c>
      <c r="I546" s="8">
        <f>POPIS!H2709</f>
        <v>0</v>
      </c>
    </row>
    <row r="547" spans="1:9" x14ac:dyDescent="0.2">
      <c r="A547" s="404" t="s">
        <v>50</v>
      </c>
      <c r="B547" s="388"/>
      <c r="C547" s="388"/>
      <c r="D547" s="388"/>
      <c r="E547" s="389"/>
      <c r="F547" s="6">
        <f>SUM(F548:F568)</f>
        <v>8</v>
      </c>
      <c r="G547" s="6">
        <f t="shared" ref="G547:I547" si="26">SUM(G548:G568)</f>
        <v>595</v>
      </c>
      <c r="H547" s="6">
        <f t="shared" si="26"/>
        <v>3352</v>
      </c>
      <c r="I547" s="6">
        <f t="shared" si="26"/>
        <v>3947</v>
      </c>
    </row>
    <row r="548" spans="1:9" x14ac:dyDescent="0.2">
      <c r="A548" s="405" t="s">
        <v>8</v>
      </c>
      <c r="B548" s="406"/>
      <c r="C548" s="406"/>
      <c r="D548" s="406"/>
      <c r="E548" s="407"/>
      <c r="F548" s="8">
        <f>POPIS!A276</f>
        <v>1</v>
      </c>
      <c r="G548" s="8">
        <f>POPIS!F276</f>
        <v>50</v>
      </c>
      <c r="H548" s="8">
        <f>POPIS!G276</f>
        <v>365</v>
      </c>
      <c r="I548" s="8">
        <f>POPIS!H276</f>
        <v>415</v>
      </c>
    </row>
    <row r="549" spans="1:9" x14ac:dyDescent="0.2">
      <c r="A549" s="387" t="s">
        <v>9</v>
      </c>
      <c r="B549" s="388"/>
      <c r="C549" s="388"/>
      <c r="D549" s="388"/>
      <c r="E549" s="389"/>
      <c r="F549" s="8">
        <f>POPIS!A513</f>
        <v>2</v>
      </c>
      <c r="G549" s="8">
        <f>POPIS!F513</f>
        <v>340</v>
      </c>
      <c r="H549" s="8">
        <f>POPIS!G513</f>
        <v>1160</v>
      </c>
      <c r="I549" s="8">
        <f>POPIS!H513</f>
        <v>1500</v>
      </c>
    </row>
    <row r="550" spans="1:9" x14ac:dyDescent="0.2">
      <c r="A550" s="387" t="s">
        <v>10</v>
      </c>
      <c r="B550" s="388"/>
      <c r="C550" s="388"/>
      <c r="D550" s="388"/>
      <c r="E550" s="389"/>
      <c r="F550" s="8">
        <f>POPIS!A626</f>
        <v>0</v>
      </c>
      <c r="G550" s="8">
        <f>POPIS!F626</f>
        <v>0</v>
      </c>
      <c r="H550" s="8">
        <f>POPIS!G626</f>
        <v>0</v>
      </c>
      <c r="I550" s="8">
        <f>POPIS!H626</f>
        <v>0</v>
      </c>
    </row>
    <row r="551" spans="1:9" x14ac:dyDescent="0.2">
      <c r="A551" s="387" t="s">
        <v>11</v>
      </c>
      <c r="B551" s="388"/>
      <c r="C551" s="388"/>
      <c r="D551" s="388"/>
      <c r="E551" s="389"/>
      <c r="F551" s="8">
        <f>POPIS!A808</f>
        <v>1</v>
      </c>
      <c r="G551" s="8">
        <f>POPIS!F808</f>
        <v>70</v>
      </c>
      <c r="H551" s="8">
        <f>POPIS!G808</f>
        <v>640</v>
      </c>
      <c r="I551" s="8">
        <f>POPIS!H808</f>
        <v>710</v>
      </c>
    </row>
    <row r="552" spans="1:9" x14ac:dyDescent="0.2">
      <c r="A552" s="387" t="s">
        <v>12</v>
      </c>
      <c r="B552" s="388"/>
      <c r="C552" s="388"/>
      <c r="D552" s="388"/>
      <c r="E552" s="389"/>
      <c r="F552" s="8">
        <f>POPIS!A935</f>
        <v>2</v>
      </c>
      <c r="G552" s="8">
        <f>POPIS!F935</f>
        <v>65</v>
      </c>
      <c r="H552" s="8">
        <f>POPIS!G935</f>
        <v>648</v>
      </c>
      <c r="I552" s="8">
        <f>POPIS!H935</f>
        <v>713</v>
      </c>
    </row>
    <row r="553" spans="1:9" x14ac:dyDescent="0.2">
      <c r="A553" s="387" t="s">
        <v>13</v>
      </c>
      <c r="B553" s="388"/>
      <c r="C553" s="388"/>
      <c r="D553" s="388"/>
      <c r="E553" s="389"/>
      <c r="F553" s="8">
        <f>POPIS!A1237</f>
        <v>2</v>
      </c>
      <c r="G553" s="8">
        <f>POPIS!F1237</f>
        <v>70</v>
      </c>
      <c r="H553" s="8">
        <f>POPIS!G1237</f>
        <v>539</v>
      </c>
      <c r="I553" s="8">
        <f>POPIS!H1237</f>
        <v>609</v>
      </c>
    </row>
    <row r="554" spans="1:9" x14ac:dyDescent="0.2">
      <c r="A554" s="387" t="s">
        <v>14</v>
      </c>
      <c r="B554" s="388"/>
      <c r="C554" s="388"/>
      <c r="D554" s="388"/>
      <c r="E554" s="389"/>
      <c r="F554" s="8">
        <f>POPIS!A1427</f>
        <v>0</v>
      </c>
      <c r="G554" s="8">
        <f>POPIS!F1427</f>
        <v>0</v>
      </c>
      <c r="H554" s="8">
        <f>POPIS!G1427</f>
        <v>0</v>
      </c>
      <c r="I554" s="8">
        <f>POPIS!H1427</f>
        <v>0</v>
      </c>
    </row>
    <row r="555" spans="1:9" x14ac:dyDescent="0.2">
      <c r="A555" s="387" t="s">
        <v>15</v>
      </c>
      <c r="B555" s="388"/>
      <c r="C555" s="388"/>
      <c r="D555" s="388"/>
      <c r="E555" s="389"/>
      <c r="F555" s="8">
        <f>POPIS!A1513</f>
        <v>0</v>
      </c>
      <c r="G555" s="8">
        <f>POPIS!F1513</f>
        <v>0</v>
      </c>
      <c r="H555" s="8">
        <f>POPIS!G1513</f>
        <v>0</v>
      </c>
      <c r="I555" s="8">
        <f>POPIS!H1513</f>
        <v>0</v>
      </c>
    </row>
    <row r="556" spans="1:9" x14ac:dyDescent="0.2">
      <c r="A556" s="387" t="s">
        <v>16</v>
      </c>
      <c r="B556" s="388"/>
      <c r="C556" s="388"/>
      <c r="D556" s="388"/>
      <c r="E556" s="389"/>
      <c r="F556" s="8">
        <f>POPIS!A1600</f>
        <v>0</v>
      </c>
      <c r="G556" s="8">
        <f>POPIS!F1600</f>
        <v>0</v>
      </c>
      <c r="H556" s="8">
        <f>POPIS!G1600</f>
        <v>0</v>
      </c>
      <c r="I556" s="8">
        <f>POPIS!H1600</f>
        <v>0</v>
      </c>
    </row>
    <row r="557" spans="1:9" x14ac:dyDescent="0.2">
      <c r="A557" s="387" t="s">
        <v>17</v>
      </c>
      <c r="B557" s="388"/>
      <c r="C557" s="388"/>
      <c r="D557" s="388"/>
      <c r="E557" s="389"/>
      <c r="F557" s="8">
        <f>POPIS!A1737</f>
        <v>0</v>
      </c>
      <c r="G557" s="8">
        <f>POPIS!F1737</f>
        <v>0</v>
      </c>
      <c r="H557" s="8">
        <f>POPIS!G1737</f>
        <v>0</v>
      </c>
      <c r="I557" s="8">
        <f>POPIS!H1737</f>
        <v>0</v>
      </c>
    </row>
    <row r="558" spans="1:9" x14ac:dyDescent="0.2">
      <c r="A558" s="387" t="s">
        <v>18</v>
      </c>
      <c r="B558" s="388"/>
      <c r="C558" s="388"/>
      <c r="D558" s="388"/>
      <c r="E558" s="389"/>
      <c r="F558" s="8">
        <f>POPIS!A1837</f>
        <v>0</v>
      </c>
      <c r="G558" s="8">
        <f>POPIS!F1837</f>
        <v>0</v>
      </c>
      <c r="H558" s="8">
        <f>POPIS!G1837</f>
        <v>0</v>
      </c>
      <c r="I558" s="8">
        <f>POPIS!H1837</f>
        <v>0</v>
      </c>
    </row>
    <row r="559" spans="1:9" x14ac:dyDescent="0.2">
      <c r="A559" s="387" t="s">
        <v>19</v>
      </c>
      <c r="B559" s="388"/>
      <c r="C559" s="388"/>
      <c r="D559" s="388"/>
      <c r="E559" s="389"/>
      <c r="F559" s="8">
        <f>POPIS!A1923</f>
        <v>0</v>
      </c>
      <c r="G559" s="8">
        <f>POPIS!F1923</f>
        <v>0</v>
      </c>
      <c r="H559" s="8">
        <f>POPIS!G1923</f>
        <v>0</v>
      </c>
      <c r="I559" s="8">
        <f>POPIS!H1923</f>
        <v>0</v>
      </c>
    </row>
    <row r="560" spans="1:9" x14ac:dyDescent="0.2">
      <c r="A560" s="387" t="s">
        <v>20</v>
      </c>
      <c r="B560" s="388"/>
      <c r="C560" s="388"/>
      <c r="D560" s="388"/>
      <c r="E560" s="389"/>
      <c r="F560" s="8">
        <f>POPIS!A2011</f>
        <v>0</v>
      </c>
      <c r="G560" s="8">
        <f>POPIS!F2011</f>
        <v>0</v>
      </c>
      <c r="H560" s="8">
        <f>POPIS!G2011</f>
        <v>0</v>
      </c>
      <c r="I560" s="8">
        <f>POPIS!H2011</f>
        <v>0</v>
      </c>
    </row>
    <row r="561" spans="1:9" x14ac:dyDescent="0.2">
      <c r="A561" s="387" t="s">
        <v>21</v>
      </c>
      <c r="B561" s="388"/>
      <c r="C561" s="388"/>
      <c r="D561" s="388"/>
      <c r="E561" s="389"/>
      <c r="F561" s="8">
        <f>POPIS!A2096</f>
        <v>0</v>
      </c>
      <c r="G561" s="8">
        <f>POPIS!F2096</f>
        <v>0</v>
      </c>
      <c r="H561" s="8">
        <f>POPIS!G2096</f>
        <v>0</v>
      </c>
      <c r="I561" s="8">
        <f>POPIS!H2096</f>
        <v>0</v>
      </c>
    </row>
    <row r="562" spans="1:9" x14ac:dyDescent="0.2">
      <c r="A562" s="387" t="s">
        <v>22</v>
      </c>
      <c r="B562" s="388"/>
      <c r="C562" s="388"/>
      <c r="D562" s="388"/>
      <c r="E562" s="389"/>
      <c r="F562" s="8">
        <f>POPIS!A2193</f>
        <v>0</v>
      </c>
      <c r="G562" s="8">
        <f>POPIS!F2193</f>
        <v>0</v>
      </c>
      <c r="H562" s="8">
        <f>POPIS!G2193</f>
        <v>0</v>
      </c>
      <c r="I562" s="8">
        <f>POPIS!H2193</f>
        <v>0</v>
      </c>
    </row>
    <row r="563" spans="1:9" x14ac:dyDescent="0.2">
      <c r="A563" s="387" t="s">
        <v>23</v>
      </c>
      <c r="B563" s="388"/>
      <c r="C563" s="388"/>
      <c r="D563" s="388"/>
      <c r="E563" s="389"/>
      <c r="F563" s="8">
        <f>POPIS!A2275</f>
        <v>0</v>
      </c>
      <c r="G563" s="8">
        <f>POPIS!F2275</f>
        <v>0</v>
      </c>
      <c r="H563" s="8">
        <f>POPIS!G2275</f>
        <v>0</v>
      </c>
      <c r="I563" s="8">
        <f>POPIS!H2275</f>
        <v>0</v>
      </c>
    </row>
    <row r="564" spans="1:9" x14ac:dyDescent="0.2">
      <c r="A564" s="387" t="s">
        <v>24</v>
      </c>
      <c r="B564" s="388"/>
      <c r="C564" s="388"/>
      <c r="D564" s="388"/>
      <c r="E564" s="389"/>
      <c r="F564" s="8">
        <f>POPIS!A2359</f>
        <v>0</v>
      </c>
      <c r="G564" s="8">
        <f>POPIS!F2359</f>
        <v>0</v>
      </c>
      <c r="H564" s="8">
        <f>POPIS!G2359</f>
        <v>0</v>
      </c>
      <c r="I564" s="8">
        <f>POPIS!H2359</f>
        <v>0</v>
      </c>
    </row>
    <row r="565" spans="1:9" x14ac:dyDescent="0.2">
      <c r="A565" s="387" t="s">
        <v>25</v>
      </c>
      <c r="B565" s="388"/>
      <c r="C565" s="388"/>
      <c r="D565" s="388"/>
      <c r="E565" s="389"/>
      <c r="F565" s="8">
        <f>POPIS!A2449</f>
        <v>0</v>
      </c>
      <c r="G565" s="8">
        <f>POPIS!F2449</f>
        <v>0</v>
      </c>
      <c r="H565" s="8">
        <f>POPIS!G2449</f>
        <v>0</v>
      </c>
      <c r="I565" s="8">
        <f>POPIS!H2449</f>
        <v>0</v>
      </c>
    </row>
    <row r="566" spans="1:9" x14ac:dyDescent="0.2">
      <c r="A566" s="387" t="s">
        <v>26</v>
      </c>
      <c r="B566" s="388"/>
      <c r="C566" s="388"/>
      <c r="D566" s="388"/>
      <c r="E566" s="389"/>
      <c r="F566" s="8">
        <f>POPIS!A2534</f>
        <v>0</v>
      </c>
      <c r="G566" s="8">
        <f>POPIS!F2534</f>
        <v>0</v>
      </c>
      <c r="H566" s="8">
        <f>POPIS!G2534</f>
        <v>0</v>
      </c>
      <c r="I566" s="8">
        <f>POPIS!H2534</f>
        <v>0</v>
      </c>
    </row>
    <row r="567" spans="1:9" x14ac:dyDescent="0.2">
      <c r="A567" s="387" t="s">
        <v>27</v>
      </c>
      <c r="B567" s="388"/>
      <c r="C567" s="388"/>
      <c r="D567" s="388"/>
      <c r="E567" s="389"/>
      <c r="F567" s="8">
        <f>POPIS!A2618</f>
        <v>0</v>
      </c>
      <c r="G567" s="8">
        <f>POPIS!F2618</f>
        <v>0</v>
      </c>
      <c r="H567" s="8">
        <f>POPIS!G2618</f>
        <v>0</v>
      </c>
      <c r="I567" s="8">
        <f>POPIS!H2618</f>
        <v>0</v>
      </c>
    </row>
    <row r="568" spans="1:9" x14ac:dyDescent="0.2">
      <c r="A568" s="387" t="s">
        <v>28</v>
      </c>
      <c r="B568" s="388"/>
      <c r="C568" s="388"/>
      <c r="D568" s="388"/>
      <c r="E568" s="389"/>
      <c r="F568" s="8">
        <f>POPIS!A2711</f>
        <v>0</v>
      </c>
      <c r="G568" s="8">
        <f>POPIS!F2711</f>
        <v>0</v>
      </c>
      <c r="H568" s="8">
        <f>POPIS!G2711</f>
        <v>0</v>
      </c>
      <c r="I568" s="8">
        <f>POPIS!H2711</f>
        <v>0</v>
      </c>
    </row>
    <row r="569" spans="1:9" x14ac:dyDescent="0.2">
      <c r="A569" s="404" t="s">
        <v>51</v>
      </c>
      <c r="B569" s="388"/>
      <c r="C569" s="388"/>
      <c r="D569" s="388"/>
      <c r="E569" s="389"/>
      <c r="F569" s="6">
        <f>SUM(F570:F590)</f>
        <v>5</v>
      </c>
      <c r="G569" s="6">
        <f t="shared" ref="G569:I569" si="27">SUM(G570:G590)</f>
        <v>152</v>
      </c>
      <c r="H569" s="6">
        <f t="shared" si="27"/>
        <v>1435</v>
      </c>
      <c r="I569" s="6">
        <f t="shared" si="27"/>
        <v>1587</v>
      </c>
    </row>
    <row r="570" spans="1:9" x14ac:dyDescent="0.2">
      <c r="A570" s="405" t="s">
        <v>8</v>
      </c>
      <c r="B570" s="406"/>
      <c r="C570" s="406"/>
      <c r="D570" s="406"/>
      <c r="E570" s="407"/>
      <c r="F570" s="8">
        <f>POPIS!A278</f>
        <v>2</v>
      </c>
      <c r="G570" s="8">
        <f>POPIS!F278</f>
        <v>42</v>
      </c>
      <c r="H570" s="8">
        <f>POPIS!G278</f>
        <v>592</v>
      </c>
      <c r="I570" s="8">
        <f>POPIS!H278</f>
        <v>634</v>
      </c>
    </row>
    <row r="571" spans="1:9" x14ac:dyDescent="0.2">
      <c r="A571" s="387" t="s">
        <v>9</v>
      </c>
      <c r="B571" s="388"/>
      <c r="C571" s="388"/>
      <c r="D571" s="388"/>
      <c r="E571" s="389"/>
      <c r="F571" s="8">
        <f>POPIS!A516</f>
        <v>2</v>
      </c>
      <c r="G571" s="8">
        <f>POPIS!F516</f>
        <v>80</v>
      </c>
      <c r="H571" s="8">
        <f>POPIS!G516</f>
        <v>644</v>
      </c>
      <c r="I571" s="8">
        <f>POPIS!H516</f>
        <v>724</v>
      </c>
    </row>
    <row r="572" spans="1:9" x14ac:dyDescent="0.2">
      <c r="A572" s="387" t="s">
        <v>10</v>
      </c>
      <c r="B572" s="388"/>
      <c r="C572" s="388"/>
      <c r="D572" s="388"/>
      <c r="E572" s="389"/>
      <c r="F572" s="8">
        <f>POPIS!A628</f>
        <v>0</v>
      </c>
      <c r="G572" s="8">
        <f>POPIS!F628</f>
        <v>0</v>
      </c>
      <c r="H572" s="8">
        <f>POPIS!G628</f>
        <v>0</v>
      </c>
      <c r="I572" s="8">
        <f>POPIS!H628</f>
        <v>0</v>
      </c>
    </row>
    <row r="573" spans="1:9" x14ac:dyDescent="0.2">
      <c r="A573" s="387" t="s">
        <v>11</v>
      </c>
      <c r="B573" s="388"/>
      <c r="C573" s="388"/>
      <c r="D573" s="388"/>
      <c r="E573" s="389"/>
      <c r="F573" s="8">
        <f>POPIS!A810</f>
        <v>1</v>
      </c>
      <c r="G573" s="8">
        <f>POPIS!F810</f>
        <v>30</v>
      </c>
      <c r="H573" s="8">
        <f>POPIS!G810</f>
        <v>199</v>
      </c>
      <c r="I573" s="8">
        <f>POPIS!H810</f>
        <v>229</v>
      </c>
    </row>
    <row r="574" spans="1:9" x14ac:dyDescent="0.2">
      <c r="A574" s="387" t="s">
        <v>12</v>
      </c>
      <c r="B574" s="388"/>
      <c r="C574" s="388"/>
      <c r="D574" s="388"/>
      <c r="E574" s="389"/>
      <c r="F574" s="8">
        <f>POPIS!A938</f>
        <v>0</v>
      </c>
      <c r="G574" s="8">
        <f>POPIS!F938</f>
        <v>0</v>
      </c>
      <c r="H574" s="8">
        <f>POPIS!G938</f>
        <v>0</v>
      </c>
      <c r="I574" s="8">
        <f>POPIS!H938</f>
        <v>0</v>
      </c>
    </row>
    <row r="575" spans="1:9" x14ac:dyDescent="0.2">
      <c r="A575" s="387" t="s">
        <v>13</v>
      </c>
      <c r="B575" s="388"/>
      <c r="C575" s="388"/>
      <c r="D575" s="388"/>
      <c r="E575" s="389"/>
      <c r="F575" s="8">
        <f>POPIS!A1240</f>
        <v>0</v>
      </c>
      <c r="G575" s="8">
        <f>POPIS!F1240</f>
        <v>0</v>
      </c>
      <c r="H575" s="8">
        <f>POPIS!G1240</f>
        <v>0</v>
      </c>
      <c r="I575" s="8">
        <f>POPIS!H1240</f>
        <v>0</v>
      </c>
    </row>
    <row r="576" spans="1:9" x14ac:dyDescent="0.2">
      <c r="A576" s="387" t="s">
        <v>14</v>
      </c>
      <c r="B576" s="388"/>
      <c r="C576" s="388"/>
      <c r="D576" s="388"/>
      <c r="E576" s="389"/>
      <c r="F576" s="8">
        <f>POPIS!A1429</f>
        <v>0</v>
      </c>
      <c r="G576" s="8">
        <f>POPIS!F1429</f>
        <v>0</v>
      </c>
      <c r="H576" s="8">
        <f>POPIS!G1429</f>
        <v>0</v>
      </c>
      <c r="I576" s="8">
        <f>POPIS!H1429</f>
        <v>0</v>
      </c>
    </row>
    <row r="577" spans="1:13" x14ac:dyDescent="0.2">
      <c r="A577" s="387" t="s">
        <v>15</v>
      </c>
      <c r="B577" s="388"/>
      <c r="C577" s="388"/>
      <c r="D577" s="388"/>
      <c r="E577" s="389"/>
      <c r="F577" s="8">
        <f>POPIS!A1515</f>
        <v>0</v>
      </c>
      <c r="G577" s="8">
        <f>POPIS!F1515</f>
        <v>0</v>
      </c>
      <c r="H577" s="8">
        <f>POPIS!G1515</f>
        <v>0</v>
      </c>
      <c r="I577" s="8">
        <f>POPIS!H1515</f>
        <v>0</v>
      </c>
    </row>
    <row r="578" spans="1:13" x14ac:dyDescent="0.2">
      <c r="A578" s="387" t="s">
        <v>16</v>
      </c>
      <c r="B578" s="388"/>
      <c r="C578" s="388"/>
      <c r="D578" s="388"/>
      <c r="E578" s="389"/>
      <c r="F578" s="8">
        <f>POPIS!A1602</f>
        <v>0</v>
      </c>
      <c r="G578" s="8">
        <f>POPIS!F1602</f>
        <v>0</v>
      </c>
      <c r="H578" s="8">
        <f>POPIS!G1602</f>
        <v>0</v>
      </c>
      <c r="I578" s="8">
        <f>POPIS!H1602</f>
        <v>0</v>
      </c>
    </row>
    <row r="579" spans="1:13" x14ac:dyDescent="0.2">
      <c r="A579" s="387" t="s">
        <v>17</v>
      </c>
      <c r="B579" s="388"/>
      <c r="C579" s="388"/>
      <c r="D579" s="388"/>
      <c r="E579" s="389"/>
      <c r="F579" s="8">
        <f>POPIS!A1739</f>
        <v>0</v>
      </c>
      <c r="G579" s="8">
        <f>POPIS!F1739</f>
        <v>0</v>
      </c>
      <c r="H579" s="8">
        <f>POPIS!G1739</f>
        <v>0</v>
      </c>
      <c r="I579" s="8">
        <f>POPIS!H1739</f>
        <v>0</v>
      </c>
    </row>
    <row r="580" spans="1:13" x14ac:dyDescent="0.2">
      <c r="A580" s="387" t="s">
        <v>18</v>
      </c>
      <c r="B580" s="388"/>
      <c r="C580" s="388"/>
      <c r="D580" s="388"/>
      <c r="E580" s="389"/>
      <c r="F580" s="8">
        <f>POPIS!A1839</f>
        <v>0</v>
      </c>
      <c r="G580" s="8">
        <f>POPIS!F1839</f>
        <v>0</v>
      </c>
      <c r="H580" s="8">
        <f>POPIS!G1839</f>
        <v>0</v>
      </c>
      <c r="I580" s="8">
        <f>POPIS!H1839</f>
        <v>0</v>
      </c>
    </row>
    <row r="581" spans="1:13" x14ac:dyDescent="0.2">
      <c r="A581" s="387" t="s">
        <v>19</v>
      </c>
      <c r="B581" s="388"/>
      <c r="C581" s="388"/>
      <c r="D581" s="388"/>
      <c r="E581" s="389"/>
      <c r="F581" s="8">
        <f>POPIS!A1925</f>
        <v>0</v>
      </c>
      <c r="G581" s="8">
        <f>POPIS!F1925</f>
        <v>0</v>
      </c>
      <c r="H581" s="8">
        <f>POPIS!G1925</f>
        <v>0</v>
      </c>
      <c r="I581" s="8">
        <f>POPIS!H1925</f>
        <v>0</v>
      </c>
    </row>
    <row r="582" spans="1:13" x14ac:dyDescent="0.2">
      <c r="A582" s="387" t="s">
        <v>20</v>
      </c>
      <c r="B582" s="388"/>
      <c r="C582" s="388"/>
      <c r="D582" s="388"/>
      <c r="E582" s="389"/>
      <c r="F582" s="8">
        <f>POPIS!A2013</f>
        <v>0</v>
      </c>
      <c r="G582" s="8">
        <f>POPIS!F2013</f>
        <v>0</v>
      </c>
      <c r="H582" s="8">
        <f>POPIS!G2013</f>
        <v>0</v>
      </c>
      <c r="I582" s="8">
        <f>POPIS!H2013</f>
        <v>0</v>
      </c>
    </row>
    <row r="583" spans="1:13" x14ac:dyDescent="0.2">
      <c r="A583" s="387" t="s">
        <v>21</v>
      </c>
      <c r="B583" s="388"/>
      <c r="C583" s="388"/>
      <c r="D583" s="388"/>
      <c r="E583" s="389"/>
      <c r="F583" s="8">
        <f>POPIS!A2098</f>
        <v>0</v>
      </c>
      <c r="G583" s="8">
        <f>POPIS!F2098</f>
        <v>0</v>
      </c>
      <c r="H583" s="8">
        <f>POPIS!G2098</f>
        <v>0</v>
      </c>
      <c r="I583" s="8">
        <f>POPIS!H2098</f>
        <v>0</v>
      </c>
    </row>
    <row r="584" spans="1:13" x14ac:dyDescent="0.2">
      <c r="A584" s="387" t="s">
        <v>22</v>
      </c>
      <c r="B584" s="388"/>
      <c r="C584" s="388"/>
      <c r="D584" s="388"/>
      <c r="E584" s="389"/>
      <c r="F584" s="8">
        <f>POPIS!A2195</f>
        <v>0</v>
      </c>
      <c r="G584" s="8">
        <f>POPIS!F2195</f>
        <v>0</v>
      </c>
      <c r="H584" s="8">
        <f>POPIS!G2195</f>
        <v>0</v>
      </c>
      <c r="I584" s="8">
        <f>POPIS!H2195</f>
        <v>0</v>
      </c>
      <c r="K584" s="3"/>
      <c r="L584" s="386"/>
      <c r="M584" s="386"/>
    </row>
    <row r="585" spans="1:13" x14ac:dyDescent="0.2">
      <c r="A585" s="387" t="s">
        <v>23</v>
      </c>
      <c r="B585" s="388"/>
      <c r="C585" s="388"/>
      <c r="D585" s="388"/>
      <c r="E585" s="389"/>
      <c r="F585" s="8">
        <f>POPIS!A2277</f>
        <v>0</v>
      </c>
      <c r="G585" s="8">
        <f>POPIS!F2277</f>
        <v>0</v>
      </c>
      <c r="H585" s="8">
        <f>POPIS!G2277</f>
        <v>0</v>
      </c>
      <c r="I585" s="8">
        <f>POPIS!H2277</f>
        <v>0</v>
      </c>
    </row>
    <row r="586" spans="1:13" x14ac:dyDescent="0.2">
      <c r="A586" s="387" t="s">
        <v>24</v>
      </c>
      <c r="B586" s="388"/>
      <c r="C586" s="388"/>
      <c r="D586" s="388"/>
      <c r="E586" s="389"/>
      <c r="F586" s="8">
        <f>POPIS!A2361</f>
        <v>0</v>
      </c>
      <c r="G586" s="8">
        <f>POPIS!F2361</f>
        <v>0</v>
      </c>
      <c r="H586" s="8">
        <f>POPIS!G2361</f>
        <v>0</v>
      </c>
      <c r="I586" s="8">
        <f>POPIS!H2361</f>
        <v>0</v>
      </c>
    </row>
    <row r="587" spans="1:13" x14ac:dyDescent="0.2">
      <c r="A587" s="387" t="s">
        <v>25</v>
      </c>
      <c r="B587" s="388"/>
      <c r="C587" s="388"/>
      <c r="D587" s="388"/>
      <c r="E587" s="389"/>
      <c r="F587" s="8">
        <f>POPIS!A2451</f>
        <v>0</v>
      </c>
      <c r="G587" s="8">
        <f>POPIS!F2451</f>
        <v>0</v>
      </c>
      <c r="H587" s="8">
        <f>POPIS!G2451</f>
        <v>0</v>
      </c>
      <c r="I587" s="8">
        <f>POPIS!H2451</f>
        <v>0</v>
      </c>
    </row>
    <row r="588" spans="1:13" x14ac:dyDescent="0.2">
      <c r="A588" s="387" t="s">
        <v>26</v>
      </c>
      <c r="B588" s="388"/>
      <c r="C588" s="388"/>
      <c r="D588" s="388"/>
      <c r="E588" s="389"/>
      <c r="F588" s="8">
        <f>POPIS!A2536</f>
        <v>0</v>
      </c>
      <c r="G588" s="8">
        <f>POPIS!F2536</f>
        <v>0</v>
      </c>
      <c r="H588" s="8">
        <f>POPIS!G2536</f>
        <v>0</v>
      </c>
      <c r="I588" s="8">
        <f>POPIS!H2536</f>
        <v>0</v>
      </c>
    </row>
    <row r="589" spans="1:13" x14ac:dyDescent="0.2">
      <c r="A589" s="387" t="s">
        <v>27</v>
      </c>
      <c r="B589" s="388"/>
      <c r="C589" s="388"/>
      <c r="D589" s="388"/>
      <c r="E589" s="389"/>
      <c r="F589" s="8">
        <f>POPIS!A2620</f>
        <v>0</v>
      </c>
      <c r="G589" s="8">
        <f>POPIS!F2620</f>
        <v>0</v>
      </c>
      <c r="H589" s="8">
        <f>POPIS!G2620</f>
        <v>0</v>
      </c>
      <c r="I589" s="8">
        <f>POPIS!H2620</f>
        <v>0</v>
      </c>
    </row>
    <row r="590" spans="1:13" x14ac:dyDescent="0.2">
      <c r="A590" s="387" t="s">
        <v>28</v>
      </c>
      <c r="B590" s="388"/>
      <c r="C590" s="388"/>
      <c r="D590" s="388"/>
      <c r="E590" s="389"/>
      <c r="F590" s="8">
        <f>POPIS!A2713</f>
        <v>0</v>
      </c>
      <c r="G590" s="8">
        <f>POPIS!F2713</f>
        <v>0</v>
      </c>
      <c r="H590" s="8">
        <f>POPIS!G2713</f>
        <v>0</v>
      </c>
      <c r="I590" s="8">
        <f>POPIS!H2713</f>
        <v>0</v>
      </c>
    </row>
    <row r="591" spans="1:13" x14ac:dyDescent="0.2">
      <c r="A591" s="397" t="s">
        <v>52</v>
      </c>
      <c r="B591" s="388"/>
      <c r="C591" s="388"/>
      <c r="D591" s="388"/>
      <c r="E591" s="389"/>
      <c r="F591" s="9">
        <f>SUM(F481+F503+F525+F547+F569)</f>
        <v>33</v>
      </c>
      <c r="G591" s="176">
        <f t="shared" ref="G591:I591" si="28">SUM(G481+G503+G525+G547+G569)</f>
        <v>1709</v>
      </c>
      <c r="H591" s="176">
        <f t="shared" si="28"/>
        <v>9014</v>
      </c>
      <c r="I591" s="176">
        <f t="shared" si="28"/>
        <v>10723</v>
      </c>
    </row>
    <row r="592" spans="1:13" x14ac:dyDescent="0.2">
      <c r="A592" s="386"/>
      <c r="B592" s="398"/>
      <c r="C592" s="398"/>
      <c r="D592" s="398"/>
      <c r="E592" s="398"/>
      <c r="F592" s="10"/>
      <c r="G592" s="10"/>
      <c r="H592" s="10"/>
      <c r="I592" s="10"/>
      <c r="J592" s="10"/>
      <c r="K592" s="10"/>
    </row>
    <row r="594" spans="1:9" ht="18" x14ac:dyDescent="0.2">
      <c r="A594" s="396" t="s">
        <v>2190</v>
      </c>
      <c r="B594" s="396"/>
      <c r="C594" s="396"/>
      <c r="D594" s="396"/>
      <c r="E594" s="396"/>
      <c r="F594" s="396"/>
      <c r="G594" s="396"/>
      <c r="H594" s="118"/>
    </row>
    <row r="595" spans="1:9" x14ac:dyDescent="0.2">
      <c r="A595" s="391"/>
      <c r="B595" s="391"/>
      <c r="C595" s="391"/>
      <c r="D595" s="391"/>
      <c r="E595" s="391"/>
      <c r="F595" s="119"/>
      <c r="G595" s="119"/>
      <c r="H595" s="119"/>
    </row>
    <row r="596" spans="1:9" ht="25.5" x14ac:dyDescent="0.2">
      <c r="A596" s="392" t="s">
        <v>29</v>
      </c>
      <c r="B596" s="392"/>
      <c r="C596" s="392"/>
      <c r="D596" s="392"/>
      <c r="E596" s="392"/>
      <c r="F596" s="168" t="s">
        <v>30</v>
      </c>
      <c r="G596" s="168" t="s">
        <v>2191</v>
      </c>
      <c r="H596" s="168" t="s">
        <v>2192</v>
      </c>
      <c r="I596" s="175" t="s">
        <v>2378</v>
      </c>
    </row>
    <row r="597" spans="1:9" x14ac:dyDescent="0.2">
      <c r="A597" s="385" t="s">
        <v>2193</v>
      </c>
      <c r="B597" s="383"/>
      <c r="C597" s="383"/>
      <c r="D597" s="383"/>
      <c r="E597" s="384"/>
      <c r="F597" s="120">
        <f>SUM(F598:F618)</f>
        <v>5</v>
      </c>
      <c r="G597" s="120">
        <f t="shared" ref="G597:I597" si="29">SUM(G598:G618)</f>
        <v>430</v>
      </c>
      <c r="H597" s="120">
        <f t="shared" si="29"/>
        <v>1688</v>
      </c>
      <c r="I597" s="120">
        <f t="shared" si="29"/>
        <v>2118</v>
      </c>
    </row>
    <row r="598" spans="1:9" x14ac:dyDescent="0.2">
      <c r="A598" s="393" t="s">
        <v>1937</v>
      </c>
      <c r="B598" s="394"/>
      <c r="C598" s="394"/>
      <c r="D598" s="394"/>
      <c r="E598" s="395"/>
      <c r="F598" s="121">
        <v>2</v>
      </c>
      <c r="G598" s="121">
        <v>150</v>
      </c>
      <c r="H598" s="121">
        <v>714</v>
      </c>
      <c r="I598" s="8">
        <v>864</v>
      </c>
    </row>
    <row r="599" spans="1:9" x14ac:dyDescent="0.2">
      <c r="A599" s="399" t="s">
        <v>9</v>
      </c>
      <c r="B599" s="400"/>
      <c r="C599" s="400"/>
      <c r="D599" s="400"/>
      <c r="E599" s="400"/>
      <c r="F599" s="121">
        <v>1</v>
      </c>
      <c r="G599" s="121">
        <v>50</v>
      </c>
      <c r="H599" s="121">
        <v>304</v>
      </c>
      <c r="I599" s="8">
        <v>354</v>
      </c>
    </row>
    <row r="600" spans="1:9" x14ac:dyDescent="0.2">
      <c r="A600" s="401" t="s">
        <v>10</v>
      </c>
      <c r="B600" s="402"/>
      <c r="C600" s="402"/>
      <c r="D600" s="402"/>
      <c r="E600" s="403"/>
      <c r="F600" s="122">
        <v>0</v>
      </c>
      <c r="G600" s="122">
        <v>0</v>
      </c>
      <c r="H600" s="122">
        <v>0</v>
      </c>
      <c r="I600" s="8">
        <v>0</v>
      </c>
    </row>
    <row r="601" spans="1:9" x14ac:dyDescent="0.2">
      <c r="A601" s="382" t="s">
        <v>11</v>
      </c>
      <c r="B601" s="383"/>
      <c r="C601" s="383"/>
      <c r="D601" s="383"/>
      <c r="E601" s="384"/>
      <c r="F601" s="123">
        <v>0</v>
      </c>
      <c r="G601" s="123">
        <v>0</v>
      </c>
      <c r="H601" s="123">
        <v>0</v>
      </c>
      <c r="I601" s="8">
        <v>0</v>
      </c>
    </row>
    <row r="602" spans="1:9" x14ac:dyDescent="0.2">
      <c r="A602" s="382" t="s">
        <v>12</v>
      </c>
      <c r="B602" s="383"/>
      <c r="C602" s="383"/>
      <c r="D602" s="383"/>
      <c r="E602" s="384"/>
      <c r="F602" s="123">
        <v>2</v>
      </c>
      <c r="G602" s="123">
        <v>230</v>
      </c>
      <c r="H602" s="123">
        <v>670</v>
      </c>
      <c r="I602" s="8">
        <v>900</v>
      </c>
    </row>
    <row r="603" spans="1:9" x14ac:dyDescent="0.2">
      <c r="A603" s="382" t="s">
        <v>13</v>
      </c>
      <c r="B603" s="383"/>
      <c r="C603" s="383"/>
      <c r="D603" s="383"/>
      <c r="E603" s="384"/>
      <c r="F603" s="122">
        <v>0</v>
      </c>
      <c r="G603" s="122">
        <v>0</v>
      </c>
      <c r="H603" s="122">
        <v>0</v>
      </c>
      <c r="I603" s="8">
        <v>0</v>
      </c>
    </row>
    <row r="604" spans="1:9" x14ac:dyDescent="0.2">
      <c r="A604" s="382" t="s">
        <v>14</v>
      </c>
      <c r="B604" s="383"/>
      <c r="C604" s="383"/>
      <c r="D604" s="383"/>
      <c r="E604" s="384"/>
      <c r="F604" s="123">
        <v>0</v>
      </c>
      <c r="G604" s="123">
        <v>0</v>
      </c>
      <c r="H604" s="123">
        <v>0</v>
      </c>
      <c r="I604" s="8">
        <v>0</v>
      </c>
    </row>
    <row r="605" spans="1:9" x14ac:dyDescent="0.2">
      <c r="A605" s="382" t="s">
        <v>15</v>
      </c>
      <c r="B605" s="383"/>
      <c r="C605" s="383"/>
      <c r="D605" s="383"/>
      <c r="E605" s="384"/>
      <c r="F605" s="122">
        <v>0</v>
      </c>
      <c r="G605" s="122">
        <v>0</v>
      </c>
      <c r="H605" s="122">
        <v>0</v>
      </c>
      <c r="I605" s="8">
        <v>0</v>
      </c>
    </row>
    <row r="606" spans="1:9" x14ac:dyDescent="0.2">
      <c r="A606" s="382" t="s">
        <v>16</v>
      </c>
      <c r="B606" s="383"/>
      <c r="C606" s="383"/>
      <c r="D606" s="383"/>
      <c r="E606" s="384"/>
      <c r="F606" s="123">
        <v>0</v>
      </c>
      <c r="G606" s="123">
        <v>0</v>
      </c>
      <c r="H606" s="123">
        <v>0</v>
      </c>
      <c r="I606" s="8">
        <v>0</v>
      </c>
    </row>
    <row r="607" spans="1:9" x14ac:dyDescent="0.2">
      <c r="A607" s="382" t="s">
        <v>17</v>
      </c>
      <c r="B607" s="383"/>
      <c r="C607" s="383"/>
      <c r="D607" s="383"/>
      <c r="E607" s="384"/>
      <c r="F607" s="122">
        <v>0</v>
      </c>
      <c r="G607" s="122">
        <v>0</v>
      </c>
      <c r="H607" s="122">
        <v>0</v>
      </c>
      <c r="I607" s="8">
        <v>0</v>
      </c>
    </row>
    <row r="608" spans="1:9" x14ac:dyDescent="0.2">
      <c r="A608" s="382" t="s">
        <v>18</v>
      </c>
      <c r="B608" s="383"/>
      <c r="C608" s="383"/>
      <c r="D608" s="383"/>
      <c r="E608" s="384"/>
      <c r="F608" s="123">
        <v>0</v>
      </c>
      <c r="G608" s="123">
        <v>0</v>
      </c>
      <c r="H608" s="123">
        <v>0</v>
      </c>
      <c r="I608" s="8">
        <v>0</v>
      </c>
    </row>
    <row r="609" spans="1:9" x14ac:dyDescent="0.2">
      <c r="A609" s="382" t="s">
        <v>19</v>
      </c>
      <c r="B609" s="383"/>
      <c r="C609" s="383"/>
      <c r="D609" s="383"/>
      <c r="E609" s="384"/>
      <c r="F609" s="122">
        <v>0</v>
      </c>
      <c r="G609" s="122">
        <v>0</v>
      </c>
      <c r="H609" s="122">
        <v>0</v>
      </c>
      <c r="I609" s="8">
        <v>0</v>
      </c>
    </row>
    <row r="610" spans="1:9" x14ac:dyDescent="0.2">
      <c r="A610" s="382" t="s">
        <v>20</v>
      </c>
      <c r="B610" s="383"/>
      <c r="C610" s="383"/>
      <c r="D610" s="383"/>
      <c r="E610" s="384"/>
      <c r="F610" s="123">
        <v>0</v>
      </c>
      <c r="G610" s="123">
        <v>0</v>
      </c>
      <c r="H610" s="123">
        <v>0</v>
      </c>
      <c r="I610" s="8">
        <v>0</v>
      </c>
    </row>
    <row r="611" spans="1:9" x14ac:dyDescent="0.2">
      <c r="A611" s="382" t="s">
        <v>21</v>
      </c>
      <c r="B611" s="383"/>
      <c r="C611" s="383"/>
      <c r="D611" s="383"/>
      <c r="E611" s="384"/>
      <c r="F611" s="122">
        <v>0</v>
      </c>
      <c r="G611" s="122">
        <v>0</v>
      </c>
      <c r="H611" s="122">
        <v>0</v>
      </c>
      <c r="I611" s="8">
        <v>0</v>
      </c>
    </row>
    <row r="612" spans="1:9" x14ac:dyDescent="0.2">
      <c r="A612" s="382" t="s">
        <v>22</v>
      </c>
      <c r="B612" s="383"/>
      <c r="C612" s="383"/>
      <c r="D612" s="383"/>
      <c r="E612" s="384"/>
      <c r="F612" s="123">
        <v>0</v>
      </c>
      <c r="G612" s="123">
        <v>0</v>
      </c>
      <c r="H612" s="123">
        <v>0</v>
      </c>
      <c r="I612" s="8">
        <v>0</v>
      </c>
    </row>
    <row r="613" spans="1:9" x14ac:dyDescent="0.2">
      <c r="A613" s="382" t="s">
        <v>23</v>
      </c>
      <c r="B613" s="383"/>
      <c r="C613" s="383"/>
      <c r="D613" s="383"/>
      <c r="E613" s="384"/>
      <c r="F613" s="122">
        <v>0</v>
      </c>
      <c r="G613" s="122">
        <v>0</v>
      </c>
      <c r="H613" s="122">
        <v>0</v>
      </c>
      <c r="I613" s="8">
        <v>0</v>
      </c>
    </row>
    <row r="614" spans="1:9" x14ac:dyDescent="0.2">
      <c r="A614" s="382" t="s">
        <v>24</v>
      </c>
      <c r="B614" s="383"/>
      <c r="C614" s="383"/>
      <c r="D614" s="383"/>
      <c r="E614" s="384"/>
      <c r="F614" s="122">
        <v>0</v>
      </c>
      <c r="G614" s="122">
        <v>0</v>
      </c>
      <c r="H614" s="122">
        <v>0</v>
      </c>
      <c r="I614" s="8">
        <v>0</v>
      </c>
    </row>
    <row r="615" spans="1:9" x14ac:dyDescent="0.2">
      <c r="A615" s="382" t="s">
        <v>25</v>
      </c>
      <c r="B615" s="383"/>
      <c r="C615" s="383"/>
      <c r="D615" s="383"/>
      <c r="E615" s="384"/>
      <c r="F615" s="123">
        <v>0</v>
      </c>
      <c r="G615" s="123">
        <v>0</v>
      </c>
      <c r="H615" s="123">
        <v>0</v>
      </c>
      <c r="I615" s="8">
        <v>0</v>
      </c>
    </row>
    <row r="616" spans="1:9" x14ac:dyDescent="0.2">
      <c r="A616" s="382" t="s">
        <v>26</v>
      </c>
      <c r="B616" s="383"/>
      <c r="C616" s="383"/>
      <c r="D616" s="383"/>
      <c r="E616" s="384"/>
      <c r="F616" s="122">
        <v>0</v>
      </c>
      <c r="G616" s="122">
        <v>0</v>
      </c>
      <c r="H616" s="122">
        <v>0</v>
      </c>
      <c r="I616" s="8">
        <v>0</v>
      </c>
    </row>
    <row r="617" spans="1:9" x14ac:dyDescent="0.2">
      <c r="A617" s="382" t="s">
        <v>27</v>
      </c>
      <c r="B617" s="383"/>
      <c r="C617" s="383"/>
      <c r="D617" s="383"/>
      <c r="E617" s="384"/>
      <c r="F617" s="123">
        <v>0</v>
      </c>
      <c r="G617" s="123">
        <v>0</v>
      </c>
      <c r="H617" s="123">
        <v>0</v>
      </c>
      <c r="I617" s="8">
        <v>0</v>
      </c>
    </row>
    <row r="618" spans="1:9" x14ac:dyDescent="0.2">
      <c r="A618" s="382" t="s">
        <v>28</v>
      </c>
      <c r="B618" s="383"/>
      <c r="C618" s="383"/>
      <c r="D618" s="383"/>
      <c r="E618" s="384"/>
      <c r="F618" s="122">
        <v>0</v>
      </c>
      <c r="G618" s="122">
        <v>0</v>
      </c>
      <c r="H618" s="122">
        <v>0</v>
      </c>
      <c r="I618" s="8">
        <v>0</v>
      </c>
    </row>
    <row r="619" spans="1:9" x14ac:dyDescent="0.2">
      <c r="A619" s="385" t="s">
        <v>2194</v>
      </c>
      <c r="B619" s="383"/>
      <c r="C619" s="383"/>
      <c r="D619" s="383"/>
      <c r="E619" s="384"/>
      <c r="F619" s="120">
        <f>SUM(F620:F640)</f>
        <v>13</v>
      </c>
      <c r="G619" s="120">
        <f t="shared" ref="G619:I619" si="30">SUM(G620:G640)</f>
        <v>1990</v>
      </c>
      <c r="H619" s="120">
        <f t="shared" si="30"/>
        <v>4661</v>
      </c>
      <c r="I619" s="120">
        <f t="shared" si="30"/>
        <v>6651</v>
      </c>
    </row>
    <row r="620" spans="1:9" x14ac:dyDescent="0.2">
      <c r="A620" s="382" t="s">
        <v>8</v>
      </c>
      <c r="B620" s="383"/>
      <c r="C620" s="383"/>
      <c r="D620" s="383"/>
      <c r="E620" s="384"/>
      <c r="F620" s="123">
        <v>1</v>
      </c>
      <c r="G620" s="123">
        <v>30</v>
      </c>
      <c r="H620" s="123">
        <v>259</v>
      </c>
      <c r="I620" s="8">
        <v>289</v>
      </c>
    </row>
    <row r="621" spans="1:9" x14ac:dyDescent="0.2">
      <c r="A621" s="382" t="s">
        <v>9</v>
      </c>
      <c r="B621" s="383"/>
      <c r="C621" s="383"/>
      <c r="D621" s="383"/>
      <c r="E621" s="384"/>
      <c r="F621" s="123">
        <v>1</v>
      </c>
      <c r="G621" s="123">
        <v>110</v>
      </c>
      <c r="H621" s="123">
        <v>150</v>
      </c>
      <c r="I621" s="8">
        <v>260</v>
      </c>
    </row>
    <row r="622" spans="1:9" x14ac:dyDescent="0.2">
      <c r="A622" s="382" t="s">
        <v>10</v>
      </c>
      <c r="B622" s="383"/>
      <c r="C622" s="383"/>
      <c r="D622" s="383"/>
      <c r="E622" s="384"/>
      <c r="F622" s="123">
        <v>0</v>
      </c>
      <c r="G622" s="123">
        <v>0</v>
      </c>
      <c r="H622" s="123">
        <v>0</v>
      </c>
      <c r="I622" s="8">
        <v>0</v>
      </c>
    </row>
    <row r="623" spans="1:9" x14ac:dyDescent="0.2">
      <c r="A623" s="382" t="s">
        <v>11</v>
      </c>
      <c r="B623" s="383"/>
      <c r="C623" s="383"/>
      <c r="D623" s="383"/>
      <c r="E623" s="384"/>
      <c r="F623" s="123">
        <v>4</v>
      </c>
      <c r="G623" s="123">
        <v>1230</v>
      </c>
      <c r="H623" s="123">
        <v>2725</v>
      </c>
      <c r="I623" s="8">
        <v>3955</v>
      </c>
    </row>
    <row r="624" spans="1:9" x14ac:dyDescent="0.2">
      <c r="A624" s="382" t="s">
        <v>12</v>
      </c>
      <c r="B624" s="383"/>
      <c r="C624" s="383"/>
      <c r="D624" s="383"/>
      <c r="E624" s="384"/>
      <c r="F624" s="123">
        <v>2</v>
      </c>
      <c r="G624" s="123">
        <v>260</v>
      </c>
      <c r="H624" s="123">
        <v>593</v>
      </c>
      <c r="I624" s="8">
        <v>853</v>
      </c>
    </row>
    <row r="625" spans="1:9" x14ac:dyDescent="0.2">
      <c r="A625" s="382" t="s">
        <v>13</v>
      </c>
      <c r="B625" s="383"/>
      <c r="C625" s="383"/>
      <c r="D625" s="383"/>
      <c r="E625" s="384"/>
      <c r="F625" s="123">
        <v>3</v>
      </c>
      <c r="G625" s="123">
        <v>160</v>
      </c>
      <c r="H625" s="123">
        <v>399</v>
      </c>
      <c r="I625" s="8">
        <v>559</v>
      </c>
    </row>
    <row r="626" spans="1:9" x14ac:dyDescent="0.2">
      <c r="A626" s="382" t="s">
        <v>14</v>
      </c>
      <c r="B626" s="383"/>
      <c r="C626" s="383"/>
      <c r="D626" s="383"/>
      <c r="E626" s="384"/>
      <c r="F626" s="123">
        <v>2</v>
      </c>
      <c r="G626" s="123">
        <v>200</v>
      </c>
      <c r="H626" s="123">
        <v>535</v>
      </c>
      <c r="I626" s="8">
        <v>735</v>
      </c>
    </row>
    <row r="627" spans="1:9" x14ac:dyDescent="0.2">
      <c r="A627" s="382" t="s">
        <v>15</v>
      </c>
      <c r="B627" s="383"/>
      <c r="C627" s="383"/>
      <c r="D627" s="383"/>
      <c r="E627" s="384"/>
      <c r="F627" s="122">
        <v>0</v>
      </c>
      <c r="G627" s="122">
        <v>0</v>
      </c>
      <c r="H627" s="122">
        <v>0</v>
      </c>
      <c r="I627" s="8">
        <v>0</v>
      </c>
    </row>
    <row r="628" spans="1:9" x14ac:dyDescent="0.2">
      <c r="A628" s="382" t="s">
        <v>16</v>
      </c>
      <c r="B628" s="383"/>
      <c r="C628" s="383"/>
      <c r="D628" s="383"/>
      <c r="E628" s="384"/>
      <c r="F628" s="123">
        <v>0</v>
      </c>
      <c r="G628" s="123">
        <v>0</v>
      </c>
      <c r="H628" s="123">
        <v>0</v>
      </c>
      <c r="I628" s="8">
        <v>0</v>
      </c>
    </row>
    <row r="629" spans="1:9" x14ac:dyDescent="0.2">
      <c r="A629" s="382" t="s">
        <v>17</v>
      </c>
      <c r="B629" s="383"/>
      <c r="C629" s="383"/>
      <c r="D629" s="383"/>
      <c r="E629" s="384"/>
      <c r="F629" s="122">
        <v>0</v>
      </c>
      <c r="G629" s="122">
        <v>0</v>
      </c>
      <c r="H629" s="122">
        <v>0</v>
      </c>
      <c r="I629" s="8">
        <v>0</v>
      </c>
    </row>
    <row r="630" spans="1:9" x14ac:dyDescent="0.2">
      <c r="A630" s="382" t="s">
        <v>18</v>
      </c>
      <c r="B630" s="383"/>
      <c r="C630" s="383"/>
      <c r="D630" s="383"/>
      <c r="E630" s="384"/>
      <c r="F630" s="123">
        <v>0</v>
      </c>
      <c r="G630" s="123">
        <v>0</v>
      </c>
      <c r="H630" s="123">
        <v>0</v>
      </c>
      <c r="I630" s="8">
        <v>0</v>
      </c>
    </row>
    <row r="631" spans="1:9" x14ac:dyDescent="0.2">
      <c r="A631" s="382" t="s">
        <v>19</v>
      </c>
      <c r="B631" s="383"/>
      <c r="C631" s="383"/>
      <c r="D631" s="383"/>
      <c r="E631" s="384"/>
      <c r="F631" s="122">
        <v>0</v>
      </c>
      <c r="G631" s="122">
        <v>0</v>
      </c>
      <c r="H631" s="122">
        <v>0</v>
      </c>
      <c r="I631" s="8">
        <v>0</v>
      </c>
    </row>
    <row r="632" spans="1:9" x14ac:dyDescent="0.2">
      <c r="A632" s="382" t="s">
        <v>20</v>
      </c>
      <c r="B632" s="383"/>
      <c r="C632" s="383"/>
      <c r="D632" s="383"/>
      <c r="E632" s="384"/>
      <c r="F632" s="123">
        <v>0</v>
      </c>
      <c r="G632" s="123">
        <v>0</v>
      </c>
      <c r="H632" s="123">
        <v>0</v>
      </c>
      <c r="I632" s="8">
        <v>0</v>
      </c>
    </row>
    <row r="633" spans="1:9" x14ac:dyDescent="0.2">
      <c r="A633" s="382" t="s">
        <v>21</v>
      </c>
      <c r="B633" s="383"/>
      <c r="C633" s="383"/>
      <c r="D633" s="383"/>
      <c r="E633" s="384"/>
      <c r="F633" s="122">
        <v>0</v>
      </c>
      <c r="G633" s="122">
        <v>0</v>
      </c>
      <c r="H633" s="122">
        <v>0</v>
      </c>
      <c r="I633" s="8">
        <v>0</v>
      </c>
    </row>
    <row r="634" spans="1:9" x14ac:dyDescent="0.2">
      <c r="A634" s="382" t="s">
        <v>22</v>
      </c>
      <c r="B634" s="383"/>
      <c r="C634" s="383"/>
      <c r="D634" s="383"/>
      <c r="E634" s="384"/>
      <c r="F634" s="123">
        <v>0</v>
      </c>
      <c r="G634" s="123">
        <v>0</v>
      </c>
      <c r="H634" s="123">
        <v>0</v>
      </c>
      <c r="I634" s="8">
        <v>0</v>
      </c>
    </row>
    <row r="635" spans="1:9" x14ac:dyDescent="0.2">
      <c r="A635" s="382" t="s">
        <v>23</v>
      </c>
      <c r="B635" s="383"/>
      <c r="C635" s="383"/>
      <c r="D635" s="383"/>
      <c r="E635" s="384"/>
      <c r="F635" s="122">
        <v>0</v>
      </c>
      <c r="G635" s="122">
        <v>0</v>
      </c>
      <c r="H635" s="122">
        <v>0</v>
      </c>
      <c r="I635" s="8">
        <v>0</v>
      </c>
    </row>
    <row r="636" spans="1:9" x14ac:dyDescent="0.2">
      <c r="A636" s="382" t="s">
        <v>24</v>
      </c>
      <c r="B636" s="383"/>
      <c r="C636" s="383"/>
      <c r="D636" s="383"/>
      <c r="E636" s="384"/>
      <c r="F636" s="122">
        <v>0</v>
      </c>
      <c r="G636" s="122">
        <v>0</v>
      </c>
      <c r="H636" s="122">
        <v>0</v>
      </c>
      <c r="I636" s="8">
        <v>0</v>
      </c>
    </row>
    <row r="637" spans="1:9" x14ac:dyDescent="0.2">
      <c r="A637" s="382" t="s">
        <v>25</v>
      </c>
      <c r="B637" s="383"/>
      <c r="C637" s="383"/>
      <c r="D637" s="383"/>
      <c r="E637" s="384"/>
      <c r="F637" s="123">
        <v>0</v>
      </c>
      <c r="G637" s="123">
        <v>0</v>
      </c>
      <c r="H637" s="123">
        <v>0</v>
      </c>
      <c r="I637" s="8">
        <v>0</v>
      </c>
    </row>
    <row r="638" spans="1:9" x14ac:dyDescent="0.2">
      <c r="A638" s="382" t="s">
        <v>26</v>
      </c>
      <c r="B638" s="383"/>
      <c r="C638" s="383"/>
      <c r="D638" s="383"/>
      <c r="E638" s="384"/>
      <c r="F638" s="122">
        <v>0</v>
      </c>
      <c r="G638" s="122">
        <v>0</v>
      </c>
      <c r="H638" s="122">
        <v>0</v>
      </c>
      <c r="I638" s="8">
        <v>0</v>
      </c>
    </row>
    <row r="639" spans="1:9" x14ac:dyDescent="0.2">
      <c r="A639" s="382" t="s">
        <v>27</v>
      </c>
      <c r="B639" s="383"/>
      <c r="C639" s="383"/>
      <c r="D639" s="383"/>
      <c r="E639" s="384"/>
      <c r="F639" s="123">
        <v>0</v>
      </c>
      <c r="G639" s="123">
        <v>0</v>
      </c>
      <c r="H639" s="123">
        <v>0</v>
      </c>
      <c r="I639" s="8">
        <v>0</v>
      </c>
    </row>
    <row r="640" spans="1:9" x14ac:dyDescent="0.2">
      <c r="A640" s="382" t="s">
        <v>28</v>
      </c>
      <c r="B640" s="383"/>
      <c r="C640" s="383"/>
      <c r="D640" s="383"/>
      <c r="E640" s="384"/>
      <c r="F640" s="122">
        <v>0</v>
      </c>
      <c r="G640" s="122">
        <v>0</v>
      </c>
      <c r="H640" s="122">
        <v>0</v>
      </c>
      <c r="I640" s="8">
        <v>0</v>
      </c>
    </row>
    <row r="641" spans="1:9" x14ac:dyDescent="0.2">
      <c r="A641" s="385" t="s">
        <v>2195</v>
      </c>
      <c r="B641" s="383"/>
      <c r="C641" s="383"/>
      <c r="D641" s="383"/>
      <c r="E641" s="384"/>
      <c r="F641" s="120">
        <f>SUM(F642:F662)</f>
        <v>15</v>
      </c>
      <c r="G641" s="120">
        <f t="shared" ref="G641:I641" si="31">SUM(G642:G662)</f>
        <v>470</v>
      </c>
      <c r="H641" s="120">
        <f t="shared" si="31"/>
        <v>2541</v>
      </c>
      <c r="I641" s="120">
        <f t="shared" si="31"/>
        <v>3011</v>
      </c>
    </row>
    <row r="642" spans="1:9" x14ac:dyDescent="0.2">
      <c r="A642" s="382" t="s">
        <v>8</v>
      </c>
      <c r="B642" s="383"/>
      <c r="C642" s="383"/>
      <c r="D642" s="383"/>
      <c r="E642" s="384"/>
      <c r="F642" s="123">
        <v>2</v>
      </c>
      <c r="G642" s="123">
        <v>60</v>
      </c>
      <c r="H642" s="123">
        <v>360</v>
      </c>
      <c r="I642" s="8">
        <v>420</v>
      </c>
    </row>
    <row r="643" spans="1:9" x14ac:dyDescent="0.2">
      <c r="A643" s="382" t="s">
        <v>9</v>
      </c>
      <c r="B643" s="383"/>
      <c r="C643" s="383"/>
      <c r="D643" s="383"/>
      <c r="E643" s="384"/>
      <c r="F643" s="123">
        <v>2</v>
      </c>
      <c r="G643" s="123"/>
      <c r="H643" s="123">
        <v>416</v>
      </c>
      <c r="I643" s="8">
        <v>416</v>
      </c>
    </row>
    <row r="644" spans="1:9" x14ac:dyDescent="0.2">
      <c r="A644" s="382" t="s">
        <v>10</v>
      </c>
      <c r="B644" s="383"/>
      <c r="C644" s="383"/>
      <c r="D644" s="383"/>
      <c r="E644" s="384"/>
      <c r="F644" s="123">
        <v>0</v>
      </c>
      <c r="G644" s="123">
        <v>0</v>
      </c>
      <c r="H644" s="123">
        <v>0</v>
      </c>
      <c r="I644" s="8">
        <v>0</v>
      </c>
    </row>
    <row r="645" spans="1:9" x14ac:dyDescent="0.2">
      <c r="A645" s="382" t="s">
        <v>11</v>
      </c>
      <c r="B645" s="383"/>
      <c r="C645" s="383"/>
      <c r="D645" s="383"/>
      <c r="E645" s="384"/>
      <c r="F645" s="123">
        <v>3</v>
      </c>
      <c r="G645" s="123">
        <v>100</v>
      </c>
      <c r="H645" s="123">
        <v>323</v>
      </c>
      <c r="I645" s="8">
        <v>423</v>
      </c>
    </row>
    <row r="646" spans="1:9" x14ac:dyDescent="0.2">
      <c r="A646" s="382" t="s">
        <v>12</v>
      </c>
      <c r="B646" s="383"/>
      <c r="C646" s="383"/>
      <c r="D646" s="383"/>
      <c r="E646" s="384"/>
      <c r="F646" s="123">
        <v>5</v>
      </c>
      <c r="G646" s="123">
        <v>310</v>
      </c>
      <c r="H646" s="123">
        <v>1130</v>
      </c>
      <c r="I646" s="8">
        <v>1440</v>
      </c>
    </row>
    <row r="647" spans="1:9" x14ac:dyDescent="0.2">
      <c r="A647" s="382" t="s">
        <v>13</v>
      </c>
      <c r="B647" s="383"/>
      <c r="C647" s="383"/>
      <c r="D647" s="383"/>
      <c r="E647" s="384"/>
      <c r="F647" s="123">
        <v>3</v>
      </c>
      <c r="G647" s="123"/>
      <c r="H647" s="123">
        <v>312</v>
      </c>
      <c r="I647" s="8">
        <v>312</v>
      </c>
    </row>
    <row r="648" spans="1:9" x14ac:dyDescent="0.2">
      <c r="A648" s="382" t="s">
        <v>14</v>
      </c>
      <c r="B648" s="383"/>
      <c r="C648" s="383"/>
      <c r="D648" s="383"/>
      <c r="E648" s="384"/>
      <c r="F648" s="123">
        <v>0</v>
      </c>
      <c r="G648" s="123">
        <v>0</v>
      </c>
      <c r="H648" s="123">
        <v>0</v>
      </c>
      <c r="I648" s="8">
        <v>0</v>
      </c>
    </row>
    <row r="649" spans="1:9" x14ac:dyDescent="0.2">
      <c r="A649" s="382" t="s">
        <v>15</v>
      </c>
      <c r="B649" s="383"/>
      <c r="C649" s="383"/>
      <c r="D649" s="383"/>
      <c r="E649" s="384"/>
      <c r="F649" s="122">
        <v>0</v>
      </c>
      <c r="G649" s="122">
        <v>0</v>
      </c>
      <c r="H649" s="122">
        <v>0</v>
      </c>
      <c r="I649" s="8">
        <v>0</v>
      </c>
    </row>
    <row r="650" spans="1:9" x14ac:dyDescent="0.2">
      <c r="A650" s="382" t="s">
        <v>16</v>
      </c>
      <c r="B650" s="383"/>
      <c r="C650" s="383"/>
      <c r="D650" s="383"/>
      <c r="E650" s="384"/>
      <c r="F650" s="123">
        <v>0</v>
      </c>
      <c r="G650" s="123">
        <v>0</v>
      </c>
      <c r="H650" s="123">
        <v>0</v>
      </c>
      <c r="I650" s="8">
        <v>0</v>
      </c>
    </row>
    <row r="651" spans="1:9" x14ac:dyDescent="0.2">
      <c r="A651" s="382" t="s">
        <v>17</v>
      </c>
      <c r="B651" s="383"/>
      <c r="C651" s="383"/>
      <c r="D651" s="383"/>
      <c r="E651" s="384"/>
      <c r="F651" s="122">
        <v>0</v>
      </c>
      <c r="G651" s="122">
        <v>0</v>
      </c>
      <c r="H651" s="122">
        <v>0</v>
      </c>
      <c r="I651" s="8">
        <v>0</v>
      </c>
    </row>
    <row r="652" spans="1:9" x14ac:dyDescent="0.2">
      <c r="A652" s="382" t="s">
        <v>18</v>
      </c>
      <c r="B652" s="383"/>
      <c r="C652" s="383"/>
      <c r="D652" s="383"/>
      <c r="E652" s="384"/>
      <c r="F652" s="123">
        <v>0</v>
      </c>
      <c r="G652" s="123">
        <v>0</v>
      </c>
      <c r="H652" s="123">
        <v>0</v>
      </c>
      <c r="I652" s="8">
        <v>0</v>
      </c>
    </row>
    <row r="653" spans="1:9" x14ac:dyDescent="0.2">
      <c r="A653" s="382" t="s">
        <v>19</v>
      </c>
      <c r="B653" s="383"/>
      <c r="C653" s="383"/>
      <c r="D653" s="383"/>
      <c r="E653" s="384"/>
      <c r="F653" s="122">
        <v>0</v>
      </c>
      <c r="G653" s="122">
        <v>0</v>
      </c>
      <c r="H653" s="122">
        <v>0</v>
      </c>
      <c r="I653" s="8">
        <v>0</v>
      </c>
    </row>
    <row r="654" spans="1:9" x14ac:dyDescent="0.2">
      <c r="A654" s="382" t="s">
        <v>20</v>
      </c>
      <c r="B654" s="383"/>
      <c r="C654" s="383"/>
      <c r="D654" s="383"/>
      <c r="E654" s="384"/>
      <c r="F654" s="123">
        <v>0</v>
      </c>
      <c r="G654" s="123">
        <v>0</v>
      </c>
      <c r="H654" s="123">
        <v>0</v>
      </c>
      <c r="I654" s="8">
        <v>0</v>
      </c>
    </row>
    <row r="655" spans="1:9" x14ac:dyDescent="0.2">
      <c r="A655" s="382" t="s">
        <v>21</v>
      </c>
      <c r="B655" s="383"/>
      <c r="C655" s="383"/>
      <c r="D655" s="383"/>
      <c r="E655" s="384"/>
      <c r="F655" s="122">
        <v>0</v>
      </c>
      <c r="G655" s="122">
        <v>0</v>
      </c>
      <c r="H655" s="122">
        <v>0</v>
      </c>
      <c r="I655" s="8">
        <v>0</v>
      </c>
    </row>
    <row r="656" spans="1:9" x14ac:dyDescent="0.2">
      <c r="A656" s="382" t="s">
        <v>22</v>
      </c>
      <c r="B656" s="383"/>
      <c r="C656" s="383"/>
      <c r="D656" s="383"/>
      <c r="E656" s="384"/>
      <c r="F656" s="123">
        <v>0</v>
      </c>
      <c r="G656" s="123">
        <v>0</v>
      </c>
      <c r="H656" s="123">
        <v>0</v>
      </c>
      <c r="I656" s="8">
        <v>0</v>
      </c>
    </row>
    <row r="657" spans="1:11" x14ac:dyDescent="0.2">
      <c r="A657" s="382" t="s">
        <v>23</v>
      </c>
      <c r="B657" s="383"/>
      <c r="C657" s="383"/>
      <c r="D657" s="383"/>
      <c r="E657" s="384"/>
      <c r="F657" s="122">
        <v>0</v>
      </c>
      <c r="G657" s="122">
        <v>0</v>
      </c>
      <c r="H657" s="122">
        <v>0</v>
      </c>
      <c r="I657" s="8">
        <v>0</v>
      </c>
    </row>
    <row r="658" spans="1:11" x14ac:dyDescent="0.2">
      <c r="A658" s="382" t="s">
        <v>24</v>
      </c>
      <c r="B658" s="383"/>
      <c r="C658" s="383"/>
      <c r="D658" s="383"/>
      <c r="E658" s="384"/>
      <c r="F658" s="122">
        <v>0</v>
      </c>
      <c r="G658" s="122">
        <v>0</v>
      </c>
      <c r="H658" s="122">
        <v>0</v>
      </c>
      <c r="I658" s="8">
        <v>0</v>
      </c>
    </row>
    <row r="659" spans="1:11" x14ac:dyDescent="0.2">
      <c r="A659" s="382" t="s">
        <v>25</v>
      </c>
      <c r="B659" s="383"/>
      <c r="C659" s="383"/>
      <c r="D659" s="383"/>
      <c r="E659" s="384"/>
      <c r="F659" s="123">
        <v>0</v>
      </c>
      <c r="G659" s="123">
        <v>0</v>
      </c>
      <c r="H659" s="123">
        <v>0</v>
      </c>
      <c r="I659" s="8">
        <v>0</v>
      </c>
    </row>
    <row r="660" spans="1:11" x14ac:dyDescent="0.2">
      <c r="A660" s="382" t="s">
        <v>26</v>
      </c>
      <c r="B660" s="383"/>
      <c r="C660" s="383"/>
      <c r="D660" s="383"/>
      <c r="E660" s="384"/>
      <c r="F660" s="122">
        <v>0</v>
      </c>
      <c r="G660" s="122">
        <v>0</v>
      </c>
      <c r="H660" s="122">
        <v>0</v>
      </c>
      <c r="I660" s="8">
        <v>0</v>
      </c>
    </row>
    <row r="661" spans="1:11" x14ac:dyDescent="0.2">
      <c r="A661" s="382" t="s">
        <v>27</v>
      </c>
      <c r="B661" s="383"/>
      <c r="C661" s="383"/>
      <c r="D661" s="383"/>
      <c r="E661" s="384"/>
      <c r="F661" s="123">
        <v>0</v>
      </c>
      <c r="G661" s="123">
        <v>0</v>
      </c>
      <c r="H661" s="123">
        <v>0</v>
      </c>
      <c r="I661" s="8">
        <v>0</v>
      </c>
    </row>
    <row r="662" spans="1:11" x14ac:dyDescent="0.2">
      <c r="A662" s="382" t="s">
        <v>28</v>
      </c>
      <c r="B662" s="383"/>
      <c r="C662" s="383"/>
      <c r="D662" s="383"/>
      <c r="E662" s="384"/>
      <c r="F662" s="122">
        <v>0</v>
      </c>
      <c r="G662" s="122">
        <v>0</v>
      </c>
      <c r="H662" s="122">
        <v>0</v>
      </c>
      <c r="I662" s="8">
        <v>0</v>
      </c>
    </row>
    <row r="663" spans="1:11" x14ac:dyDescent="0.2">
      <c r="A663" s="390" t="s">
        <v>2196</v>
      </c>
      <c r="B663" s="383"/>
      <c r="C663" s="383"/>
      <c r="D663" s="383"/>
      <c r="E663" s="384"/>
      <c r="F663" s="169">
        <f>SUM(F597+F619+F641)</f>
        <v>33</v>
      </c>
      <c r="G663" s="177">
        <f t="shared" ref="G663:I663" si="32">SUM(G597+G619+G641)</f>
        <v>2890</v>
      </c>
      <c r="H663" s="177">
        <f t="shared" si="32"/>
        <v>8890</v>
      </c>
      <c r="I663" s="177">
        <f t="shared" si="32"/>
        <v>11780</v>
      </c>
    </row>
    <row r="665" spans="1:11" s="316" customFormat="1" x14ac:dyDescent="0.2"/>
    <row r="666" spans="1:11" s="316" customFormat="1" ht="19.5" customHeight="1" x14ac:dyDescent="0.2">
      <c r="A666" s="408" t="s">
        <v>2743</v>
      </c>
      <c r="B666" s="398"/>
      <c r="C666" s="398"/>
      <c r="D666" s="398"/>
      <c r="E666" s="398"/>
      <c r="F666" s="321"/>
      <c r="G666" s="321"/>
      <c r="H666" s="321"/>
      <c r="I666" s="321"/>
      <c r="J666" s="321"/>
      <c r="K666" s="321"/>
    </row>
    <row r="667" spans="1:11" s="316" customFormat="1" x14ac:dyDescent="0.2">
      <c r="A667" s="409"/>
      <c r="B667" s="398"/>
      <c r="C667" s="398"/>
      <c r="D667" s="398"/>
      <c r="E667" s="398"/>
      <c r="F667" s="321"/>
      <c r="G667" s="321"/>
      <c r="H667" s="321"/>
      <c r="I667" s="321"/>
      <c r="J667" s="321"/>
      <c r="K667" s="321"/>
    </row>
    <row r="668" spans="1:11" s="316" customFormat="1" ht="38.25" x14ac:dyDescent="0.2">
      <c r="A668" s="410" t="s">
        <v>29</v>
      </c>
      <c r="B668" s="388"/>
      <c r="C668" s="388"/>
      <c r="D668" s="388"/>
      <c r="E668" s="389"/>
      <c r="F668" s="317" t="s">
        <v>41</v>
      </c>
      <c r="G668" s="317" t="s">
        <v>31</v>
      </c>
      <c r="H668" s="317" t="s">
        <v>42</v>
      </c>
    </row>
    <row r="669" spans="1:11" s="316" customFormat="1" x14ac:dyDescent="0.2">
      <c r="A669" s="404" t="s">
        <v>35</v>
      </c>
      <c r="B669" s="388"/>
      <c r="C669" s="388"/>
      <c r="D669" s="388"/>
      <c r="E669" s="389"/>
      <c r="F669" s="6">
        <f>SUM(F670:F690)</f>
        <v>2</v>
      </c>
      <c r="G669" s="6">
        <f t="shared" ref="G669:H669" si="33">SUM(G670:G690)</f>
        <v>219</v>
      </c>
      <c r="H669" s="6">
        <f t="shared" si="33"/>
        <v>657</v>
      </c>
    </row>
    <row r="670" spans="1:11" s="316" customFormat="1" x14ac:dyDescent="0.2">
      <c r="A670" s="405" t="s">
        <v>8</v>
      </c>
      <c r="B670" s="406"/>
      <c r="C670" s="406"/>
      <c r="D670" s="406"/>
      <c r="E670" s="407"/>
      <c r="F670" s="8">
        <v>1</v>
      </c>
      <c r="G670" s="8">
        <f>GLAMPING!J5</f>
        <v>194</v>
      </c>
      <c r="H670" s="8">
        <f>GLAMPING!K5</f>
        <v>582</v>
      </c>
    </row>
    <row r="671" spans="1:11" s="316" customFormat="1" x14ac:dyDescent="0.2">
      <c r="A671" s="387" t="s">
        <v>9</v>
      </c>
      <c r="B671" s="388"/>
      <c r="C671" s="388"/>
      <c r="D671" s="388"/>
      <c r="E671" s="389"/>
      <c r="F671" s="8">
        <v>0</v>
      </c>
      <c r="G671" s="8">
        <v>0</v>
      </c>
      <c r="H671" s="8">
        <v>0</v>
      </c>
    </row>
    <row r="672" spans="1:11" s="316" customFormat="1" x14ac:dyDescent="0.2">
      <c r="A672" s="387" t="s">
        <v>10</v>
      </c>
      <c r="B672" s="388"/>
      <c r="C672" s="388"/>
      <c r="D672" s="388"/>
      <c r="E672" s="389"/>
      <c r="F672" s="8">
        <v>0</v>
      </c>
      <c r="G672" s="8">
        <v>0</v>
      </c>
      <c r="H672" s="8">
        <v>0</v>
      </c>
    </row>
    <row r="673" spans="1:8" s="316" customFormat="1" x14ac:dyDescent="0.2">
      <c r="A673" s="387" t="s">
        <v>11</v>
      </c>
      <c r="B673" s="388"/>
      <c r="C673" s="388"/>
      <c r="D673" s="388"/>
      <c r="E673" s="389"/>
      <c r="F673" s="8">
        <v>0</v>
      </c>
      <c r="G673" s="8">
        <v>0</v>
      </c>
      <c r="H673" s="8">
        <v>0</v>
      </c>
    </row>
    <row r="674" spans="1:8" s="316" customFormat="1" x14ac:dyDescent="0.2">
      <c r="A674" s="387" t="s">
        <v>12</v>
      </c>
      <c r="B674" s="388"/>
      <c r="C674" s="388"/>
      <c r="D674" s="388"/>
      <c r="E674" s="389"/>
      <c r="F674" s="8">
        <v>0</v>
      </c>
      <c r="G674" s="8">
        <v>0</v>
      </c>
      <c r="H674" s="8">
        <v>0</v>
      </c>
    </row>
    <row r="675" spans="1:8" s="316" customFormat="1" x14ac:dyDescent="0.2">
      <c r="A675" s="387" t="s">
        <v>13</v>
      </c>
      <c r="B675" s="388"/>
      <c r="C675" s="388"/>
      <c r="D675" s="388"/>
      <c r="E675" s="389"/>
      <c r="F675" s="8">
        <v>0</v>
      </c>
      <c r="G675" s="8">
        <v>0</v>
      </c>
      <c r="H675" s="8">
        <v>0</v>
      </c>
    </row>
    <row r="676" spans="1:8" s="316" customFormat="1" x14ac:dyDescent="0.2">
      <c r="A676" s="387" t="s">
        <v>14</v>
      </c>
      <c r="B676" s="388"/>
      <c r="C676" s="388"/>
      <c r="D676" s="388"/>
      <c r="E676" s="389"/>
      <c r="F676" s="8">
        <v>0</v>
      </c>
      <c r="G676" s="8">
        <v>0</v>
      </c>
      <c r="H676" s="8">
        <v>0</v>
      </c>
    </row>
    <row r="677" spans="1:8" s="316" customFormat="1" x14ac:dyDescent="0.2">
      <c r="A677" s="387" t="s">
        <v>15</v>
      </c>
      <c r="B677" s="388"/>
      <c r="C677" s="388"/>
      <c r="D677" s="388"/>
      <c r="E677" s="389"/>
      <c r="F677" s="8">
        <v>0</v>
      </c>
      <c r="G677" s="8">
        <v>0</v>
      </c>
      <c r="H677" s="8">
        <v>0</v>
      </c>
    </row>
    <row r="678" spans="1:8" s="316" customFormat="1" x14ac:dyDescent="0.2">
      <c r="A678" s="387" t="s">
        <v>16</v>
      </c>
      <c r="B678" s="388"/>
      <c r="C678" s="388"/>
      <c r="D678" s="388"/>
      <c r="E678" s="389"/>
      <c r="F678" s="8">
        <v>0</v>
      </c>
      <c r="G678" s="8">
        <v>0</v>
      </c>
      <c r="H678" s="8">
        <v>0</v>
      </c>
    </row>
    <row r="679" spans="1:8" s="316" customFormat="1" x14ac:dyDescent="0.2">
      <c r="A679" s="387" t="s">
        <v>17</v>
      </c>
      <c r="B679" s="388"/>
      <c r="C679" s="388"/>
      <c r="D679" s="388"/>
      <c r="E679" s="389"/>
      <c r="F679" s="8">
        <v>0</v>
      </c>
      <c r="G679" s="8">
        <v>0</v>
      </c>
      <c r="H679" s="8">
        <v>0</v>
      </c>
    </row>
    <row r="680" spans="1:8" s="316" customFormat="1" x14ac:dyDescent="0.2">
      <c r="A680" s="387" t="s">
        <v>18</v>
      </c>
      <c r="B680" s="388"/>
      <c r="C680" s="388"/>
      <c r="D680" s="388"/>
      <c r="E680" s="389"/>
      <c r="F680" s="8">
        <v>0</v>
      </c>
      <c r="G680" s="8">
        <v>0</v>
      </c>
      <c r="H680" s="8">
        <v>0</v>
      </c>
    </row>
    <row r="681" spans="1:8" s="316" customFormat="1" x14ac:dyDescent="0.2">
      <c r="A681" s="387" t="s">
        <v>19</v>
      </c>
      <c r="B681" s="388"/>
      <c r="C681" s="388"/>
      <c r="D681" s="388"/>
      <c r="E681" s="389"/>
      <c r="F681" s="8">
        <v>0</v>
      </c>
      <c r="G681" s="8">
        <v>0</v>
      </c>
      <c r="H681" s="8">
        <v>0</v>
      </c>
    </row>
    <row r="682" spans="1:8" s="316" customFormat="1" x14ac:dyDescent="0.2">
      <c r="A682" s="387" t="s">
        <v>20</v>
      </c>
      <c r="B682" s="388"/>
      <c r="C682" s="388"/>
      <c r="D682" s="388"/>
      <c r="E682" s="389"/>
      <c r="F682" s="8">
        <v>0</v>
      </c>
      <c r="G682" s="8">
        <v>0</v>
      </c>
      <c r="H682" s="8">
        <v>0</v>
      </c>
    </row>
    <row r="683" spans="1:8" s="316" customFormat="1" x14ac:dyDescent="0.2">
      <c r="A683" s="387" t="s">
        <v>21</v>
      </c>
      <c r="B683" s="388"/>
      <c r="C683" s="388"/>
      <c r="D683" s="388"/>
      <c r="E683" s="389"/>
      <c r="F683" s="8">
        <v>1</v>
      </c>
      <c r="G683" s="8">
        <f>GLAMPING!J6</f>
        <v>25</v>
      </c>
      <c r="H683" s="8">
        <f>GLAMPING!K6</f>
        <v>75</v>
      </c>
    </row>
    <row r="684" spans="1:8" s="316" customFormat="1" x14ac:dyDescent="0.2">
      <c r="A684" s="387" t="s">
        <v>22</v>
      </c>
      <c r="B684" s="388"/>
      <c r="C684" s="388"/>
      <c r="D684" s="388"/>
      <c r="E684" s="389"/>
      <c r="F684" s="8">
        <v>0</v>
      </c>
      <c r="G684" s="8">
        <v>0</v>
      </c>
      <c r="H684" s="8">
        <v>0</v>
      </c>
    </row>
    <row r="685" spans="1:8" s="316" customFormat="1" x14ac:dyDescent="0.2">
      <c r="A685" s="387" t="s">
        <v>23</v>
      </c>
      <c r="B685" s="388"/>
      <c r="C685" s="388"/>
      <c r="D685" s="388"/>
      <c r="E685" s="389"/>
      <c r="F685" s="8">
        <v>0</v>
      </c>
      <c r="G685" s="8">
        <v>0</v>
      </c>
      <c r="H685" s="8">
        <v>0</v>
      </c>
    </row>
    <row r="686" spans="1:8" s="316" customFormat="1" x14ac:dyDescent="0.2">
      <c r="A686" s="387" t="s">
        <v>24</v>
      </c>
      <c r="B686" s="388"/>
      <c r="C686" s="388"/>
      <c r="D686" s="388"/>
      <c r="E686" s="389"/>
      <c r="F686" s="8">
        <v>0</v>
      </c>
      <c r="G686" s="8">
        <v>0</v>
      </c>
      <c r="H686" s="8">
        <v>0</v>
      </c>
    </row>
    <row r="687" spans="1:8" s="316" customFormat="1" x14ac:dyDescent="0.2">
      <c r="A687" s="387" t="s">
        <v>25</v>
      </c>
      <c r="B687" s="388"/>
      <c r="C687" s="388"/>
      <c r="D687" s="388"/>
      <c r="E687" s="389"/>
      <c r="F687" s="8">
        <v>0</v>
      </c>
      <c r="G687" s="8">
        <v>0</v>
      </c>
      <c r="H687" s="8">
        <v>0</v>
      </c>
    </row>
    <row r="688" spans="1:8" s="316" customFormat="1" x14ac:dyDescent="0.2">
      <c r="A688" s="387" t="s">
        <v>26</v>
      </c>
      <c r="B688" s="388"/>
      <c r="C688" s="388"/>
      <c r="D688" s="388"/>
      <c r="E688" s="389"/>
      <c r="F688" s="8">
        <v>0</v>
      </c>
      <c r="G688" s="8">
        <v>0</v>
      </c>
      <c r="H688" s="8">
        <v>0</v>
      </c>
    </row>
    <row r="689" spans="1:8" s="316" customFormat="1" x14ac:dyDescent="0.2">
      <c r="A689" s="387" t="s">
        <v>27</v>
      </c>
      <c r="B689" s="388"/>
      <c r="C689" s="388"/>
      <c r="D689" s="388"/>
      <c r="E689" s="389"/>
      <c r="F689" s="8">
        <v>0</v>
      </c>
      <c r="G689" s="8">
        <v>0</v>
      </c>
      <c r="H689" s="8">
        <v>0</v>
      </c>
    </row>
    <row r="690" spans="1:8" s="316" customFormat="1" x14ac:dyDescent="0.2">
      <c r="A690" s="387" t="s">
        <v>28</v>
      </c>
      <c r="B690" s="388"/>
      <c r="C690" s="388"/>
      <c r="D690" s="388"/>
      <c r="E690" s="389"/>
      <c r="F690" s="8">
        <v>0</v>
      </c>
      <c r="G690" s="8">
        <v>0</v>
      </c>
      <c r="H690" s="8">
        <v>0</v>
      </c>
    </row>
    <row r="691" spans="1:8" s="316" customFormat="1" x14ac:dyDescent="0.2">
      <c r="A691" s="404" t="s">
        <v>36</v>
      </c>
      <c r="B691" s="388"/>
      <c r="C691" s="388"/>
      <c r="D691" s="388"/>
      <c r="E691" s="389"/>
      <c r="F691" s="6">
        <f>SUM(F692:F712)</f>
        <v>0</v>
      </c>
      <c r="G691" s="6">
        <f t="shared" ref="G691:H691" si="34">SUM(G692:G712)</f>
        <v>0</v>
      </c>
      <c r="H691" s="6">
        <f t="shared" si="34"/>
        <v>0</v>
      </c>
    </row>
    <row r="692" spans="1:8" s="316" customFormat="1" x14ac:dyDescent="0.2">
      <c r="A692" s="405" t="s">
        <v>8</v>
      </c>
      <c r="B692" s="406"/>
      <c r="C692" s="406"/>
      <c r="D692" s="406"/>
      <c r="E692" s="407"/>
      <c r="F692" s="8">
        <v>0</v>
      </c>
      <c r="G692" s="8">
        <v>0</v>
      </c>
      <c r="H692" s="8">
        <v>0</v>
      </c>
    </row>
    <row r="693" spans="1:8" s="316" customFormat="1" x14ac:dyDescent="0.2">
      <c r="A693" s="387" t="s">
        <v>9</v>
      </c>
      <c r="B693" s="388"/>
      <c r="C693" s="388"/>
      <c r="D693" s="388"/>
      <c r="E693" s="389"/>
      <c r="F693" s="8">
        <v>0</v>
      </c>
      <c r="G693" s="8">
        <v>0</v>
      </c>
      <c r="H693" s="8">
        <v>0</v>
      </c>
    </row>
    <row r="694" spans="1:8" s="316" customFormat="1" x14ac:dyDescent="0.2">
      <c r="A694" s="387" t="s">
        <v>10</v>
      </c>
      <c r="B694" s="388"/>
      <c r="C694" s="388"/>
      <c r="D694" s="388"/>
      <c r="E694" s="389"/>
      <c r="F694" s="8">
        <v>0</v>
      </c>
      <c r="G694" s="8">
        <v>0</v>
      </c>
      <c r="H694" s="8">
        <v>0</v>
      </c>
    </row>
    <row r="695" spans="1:8" s="316" customFormat="1" x14ac:dyDescent="0.2">
      <c r="A695" s="387" t="s">
        <v>11</v>
      </c>
      <c r="B695" s="388"/>
      <c r="C695" s="388"/>
      <c r="D695" s="388"/>
      <c r="E695" s="389"/>
      <c r="F695" s="8">
        <v>0</v>
      </c>
      <c r="G695" s="8">
        <v>0</v>
      </c>
      <c r="H695" s="8">
        <v>0</v>
      </c>
    </row>
    <row r="696" spans="1:8" s="316" customFormat="1" x14ac:dyDescent="0.2">
      <c r="A696" s="387" t="s">
        <v>12</v>
      </c>
      <c r="B696" s="388"/>
      <c r="C696" s="388"/>
      <c r="D696" s="388"/>
      <c r="E696" s="389"/>
      <c r="F696" s="8">
        <v>0</v>
      </c>
      <c r="G696" s="8">
        <v>0</v>
      </c>
      <c r="H696" s="8">
        <v>0</v>
      </c>
    </row>
    <row r="697" spans="1:8" s="316" customFormat="1" x14ac:dyDescent="0.2">
      <c r="A697" s="387" t="s">
        <v>13</v>
      </c>
      <c r="B697" s="388"/>
      <c r="C697" s="388"/>
      <c r="D697" s="388"/>
      <c r="E697" s="389"/>
      <c r="F697" s="8">
        <v>0</v>
      </c>
      <c r="G697" s="8">
        <v>0</v>
      </c>
      <c r="H697" s="8">
        <v>0</v>
      </c>
    </row>
    <row r="698" spans="1:8" s="316" customFormat="1" x14ac:dyDescent="0.2">
      <c r="A698" s="387" t="s">
        <v>14</v>
      </c>
      <c r="B698" s="388"/>
      <c r="C698" s="388"/>
      <c r="D698" s="388"/>
      <c r="E698" s="389"/>
      <c r="F698" s="8">
        <v>0</v>
      </c>
      <c r="G698" s="8">
        <v>0</v>
      </c>
      <c r="H698" s="8">
        <v>0</v>
      </c>
    </row>
    <row r="699" spans="1:8" s="316" customFormat="1" x14ac:dyDescent="0.2">
      <c r="A699" s="387" t="s">
        <v>15</v>
      </c>
      <c r="B699" s="388"/>
      <c r="C699" s="388"/>
      <c r="D699" s="388"/>
      <c r="E699" s="389"/>
      <c r="F699" s="8">
        <v>0</v>
      </c>
      <c r="G699" s="8">
        <v>0</v>
      </c>
      <c r="H699" s="8">
        <v>0</v>
      </c>
    </row>
    <row r="700" spans="1:8" s="316" customFormat="1" x14ac:dyDescent="0.2">
      <c r="A700" s="387" t="s">
        <v>16</v>
      </c>
      <c r="B700" s="388"/>
      <c r="C700" s="388"/>
      <c r="D700" s="388"/>
      <c r="E700" s="389"/>
      <c r="F700" s="8">
        <v>0</v>
      </c>
      <c r="G700" s="8">
        <v>0</v>
      </c>
      <c r="H700" s="8">
        <v>0</v>
      </c>
    </row>
    <row r="701" spans="1:8" s="316" customFormat="1" x14ac:dyDescent="0.2">
      <c r="A701" s="387" t="s">
        <v>17</v>
      </c>
      <c r="B701" s="388"/>
      <c r="C701" s="388"/>
      <c r="D701" s="388"/>
      <c r="E701" s="389"/>
      <c r="F701" s="8">
        <v>0</v>
      </c>
      <c r="G701" s="8">
        <v>0</v>
      </c>
      <c r="H701" s="8">
        <v>0</v>
      </c>
    </row>
    <row r="702" spans="1:8" s="316" customFormat="1" x14ac:dyDescent="0.2">
      <c r="A702" s="387" t="s">
        <v>18</v>
      </c>
      <c r="B702" s="388"/>
      <c r="C702" s="388"/>
      <c r="D702" s="388"/>
      <c r="E702" s="389"/>
      <c r="F702" s="8">
        <v>0</v>
      </c>
      <c r="G702" s="8">
        <v>0</v>
      </c>
      <c r="H702" s="8">
        <v>0</v>
      </c>
    </row>
    <row r="703" spans="1:8" s="316" customFormat="1" x14ac:dyDescent="0.2">
      <c r="A703" s="387" t="s">
        <v>19</v>
      </c>
      <c r="B703" s="388"/>
      <c r="C703" s="388"/>
      <c r="D703" s="388"/>
      <c r="E703" s="389"/>
      <c r="F703" s="8">
        <v>0</v>
      </c>
      <c r="G703" s="8">
        <v>0</v>
      </c>
      <c r="H703" s="8">
        <v>0</v>
      </c>
    </row>
    <row r="704" spans="1:8" s="316" customFormat="1" x14ac:dyDescent="0.2">
      <c r="A704" s="387" t="s">
        <v>20</v>
      </c>
      <c r="B704" s="388"/>
      <c r="C704" s="388"/>
      <c r="D704" s="388"/>
      <c r="E704" s="389"/>
      <c r="F704" s="8">
        <v>0</v>
      </c>
      <c r="G704" s="8">
        <v>0</v>
      </c>
      <c r="H704" s="8">
        <v>0</v>
      </c>
    </row>
    <row r="705" spans="1:8" s="316" customFormat="1" x14ac:dyDescent="0.2">
      <c r="A705" s="387" t="s">
        <v>21</v>
      </c>
      <c r="B705" s="388"/>
      <c r="C705" s="388"/>
      <c r="D705" s="388"/>
      <c r="E705" s="389"/>
      <c r="F705" s="8">
        <v>0</v>
      </c>
      <c r="G705" s="8">
        <v>0</v>
      </c>
      <c r="H705" s="8">
        <v>0</v>
      </c>
    </row>
    <row r="706" spans="1:8" s="316" customFormat="1" x14ac:dyDescent="0.2">
      <c r="A706" s="387" t="s">
        <v>22</v>
      </c>
      <c r="B706" s="388"/>
      <c r="C706" s="388"/>
      <c r="D706" s="388"/>
      <c r="E706" s="389"/>
      <c r="F706" s="8">
        <v>0</v>
      </c>
      <c r="G706" s="8">
        <v>0</v>
      </c>
      <c r="H706" s="8">
        <v>0</v>
      </c>
    </row>
    <row r="707" spans="1:8" s="316" customFormat="1" x14ac:dyDescent="0.2">
      <c r="A707" s="387" t="s">
        <v>23</v>
      </c>
      <c r="B707" s="388"/>
      <c r="C707" s="388"/>
      <c r="D707" s="388"/>
      <c r="E707" s="389"/>
      <c r="F707" s="8">
        <v>0</v>
      </c>
      <c r="G707" s="8">
        <v>0</v>
      </c>
      <c r="H707" s="8">
        <v>0</v>
      </c>
    </row>
    <row r="708" spans="1:8" s="316" customFormat="1" x14ac:dyDescent="0.2">
      <c r="A708" s="387" t="s">
        <v>24</v>
      </c>
      <c r="B708" s="388"/>
      <c r="C708" s="388"/>
      <c r="D708" s="388"/>
      <c r="E708" s="389"/>
      <c r="F708" s="8">
        <v>0</v>
      </c>
      <c r="G708" s="8">
        <v>0</v>
      </c>
      <c r="H708" s="8">
        <v>0</v>
      </c>
    </row>
    <row r="709" spans="1:8" s="316" customFormat="1" x14ac:dyDescent="0.2">
      <c r="A709" s="387" t="s">
        <v>25</v>
      </c>
      <c r="B709" s="388"/>
      <c r="C709" s="388"/>
      <c r="D709" s="388"/>
      <c r="E709" s="389"/>
      <c r="F709" s="8">
        <v>0</v>
      </c>
      <c r="G709" s="8">
        <v>0</v>
      </c>
      <c r="H709" s="8">
        <v>0</v>
      </c>
    </row>
    <row r="710" spans="1:8" s="316" customFormat="1" x14ac:dyDescent="0.2">
      <c r="A710" s="387" t="s">
        <v>26</v>
      </c>
      <c r="B710" s="388"/>
      <c r="C710" s="388"/>
      <c r="D710" s="388"/>
      <c r="E710" s="389"/>
      <c r="F710" s="8">
        <v>0</v>
      </c>
      <c r="G710" s="8">
        <v>0</v>
      </c>
      <c r="H710" s="8">
        <v>0</v>
      </c>
    </row>
    <row r="711" spans="1:8" s="316" customFormat="1" x14ac:dyDescent="0.2">
      <c r="A711" s="387" t="s">
        <v>27</v>
      </c>
      <c r="B711" s="388"/>
      <c r="C711" s="388"/>
      <c r="D711" s="388"/>
      <c r="E711" s="389"/>
      <c r="F711" s="8">
        <v>0</v>
      </c>
      <c r="G711" s="8">
        <v>0</v>
      </c>
      <c r="H711" s="8">
        <v>0</v>
      </c>
    </row>
    <row r="712" spans="1:8" s="316" customFormat="1" x14ac:dyDescent="0.2">
      <c r="A712" s="387" t="s">
        <v>28</v>
      </c>
      <c r="B712" s="388"/>
      <c r="C712" s="388"/>
      <c r="D712" s="388"/>
      <c r="E712" s="389"/>
      <c r="F712" s="8">
        <v>0</v>
      </c>
      <c r="G712" s="8">
        <v>0</v>
      </c>
      <c r="H712" s="8">
        <v>0</v>
      </c>
    </row>
    <row r="713" spans="1:8" s="316" customFormat="1" x14ac:dyDescent="0.2">
      <c r="A713" s="397" t="s">
        <v>43</v>
      </c>
      <c r="B713" s="388"/>
      <c r="C713" s="388"/>
      <c r="D713" s="388"/>
      <c r="E713" s="389"/>
      <c r="F713" s="320">
        <f>SUM(F669+F691)</f>
        <v>2</v>
      </c>
      <c r="G713" s="323">
        <f t="shared" ref="G713:H713" si="35">SUM(G669+G691)</f>
        <v>219</v>
      </c>
      <c r="H713" s="323">
        <f t="shared" si="35"/>
        <v>657</v>
      </c>
    </row>
    <row r="714" spans="1:8" s="316" customFormat="1" x14ac:dyDescent="0.2"/>
    <row r="715" spans="1:8" s="316" customFormat="1" x14ac:dyDescent="0.2"/>
    <row r="717" spans="1:8" x14ac:dyDescent="0.2">
      <c r="C717" s="148"/>
    </row>
    <row r="718" spans="1:8" x14ac:dyDescent="0.2">
      <c r="C718" s="146" t="s">
        <v>2379</v>
      </c>
      <c r="E718">
        <f>SUM(F99+F193+F287+F381)</f>
        <v>994</v>
      </c>
    </row>
    <row r="719" spans="1:8" x14ac:dyDescent="0.2">
      <c r="C719" s="146" t="s">
        <v>2251</v>
      </c>
      <c r="E719">
        <f>F475</f>
        <v>225</v>
      </c>
    </row>
    <row r="720" spans="1:8" x14ac:dyDescent="0.2">
      <c r="C720" s="146" t="s">
        <v>2380</v>
      </c>
      <c r="E720">
        <f>F591</f>
        <v>33</v>
      </c>
    </row>
    <row r="721" spans="3:5" x14ac:dyDescent="0.2">
      <c r="C721" s="146" t="s">
        <v>2382</v>
      </c>
      <c r="E721">
        <f>F663</f>
        <v>33</v>
      </c>
    </row>
    <row r="722" spans="3:5" s="324" customFormat="1" x14ac:dyDescent="0.2">
      <c r="C722" s="146" t="s">
        <v>2743</v>
      </c>
      <c r="E722" s="324">
        <f>F713</f>
        <v>2</v>
      </c>
    </row>
    <row r="723" spans="3:5" x14ac:dyDescent="0.2">
      <c r="C723" s="190" t="s">
        <v>2381</v>
      </c>
      <c r="D723" s="191"/>
      <c r="E723" s="192">
        <f>SUM(E718:E722)</f>
        <v>1287</v>
      </c>
    </row>
  </sheetData>
  <mergeCells count="710">
    <mergeCell ref="A712:E712"/>
    <mergeCell ref="A713:E713"/>
    <mergeCell ref="A703:E703"/>
    <mergeCell ref="A704:E704"/>
    <mergeCell ref="A705:E705"/>
    <mergeCell ref="A706:E706"/>
    <mergeCell ref="A707:E707"/>
    <mergeCell ref="A708:E708"/>
    <mergeCell ref="A709:E709"/>
    <mergeCell ref="A710:E710"/>
    <mergeCell ref="A711:E711"/>
    <mergeCell ref="A694:E694"/>
    <mergeCell ref="A695:E695"/>
    <mergeCell ref="A696:E696"/>
    <mergeCell ref="A697:E697"/>
    <mergeCell ref="A698:E698"/>
    <mergeCell ref="A699:E699"/>
    <mergeCell ref="A700:E700"/>
    <mergeCell ref="A701:E701"/>
    <mergeCell ref="A702:E702"/>
    <mergeCell ref="A685:E685"/>
    <mergeCell ref="A686:E686"/>
    <mergeCell ref="A687:E687"/>
    <mergeCell ref="A688:E688"/>
    <mergeCell ref="A689:E689"/>
    <mergeCell ref="A690:E690"/>
    <mergeCell ref="A691:E691"/>
    <mergeCell ref="A692:E692"/>
    <mergeCell ref="A693:E693"/>
    <mergeCell ref="A676:E676"/>
    <mergeCell ref="A677:E677"/>
    <mergeCell ref="A678:E678"/>
    <mergeCell ref="A679:E679"/>
    <mergeCell ref="A680:E680"/>
    <mergeCell ref="A681:E681"/>
    <mergeCell ref="A682:E682"/>
    <mergeCell ref="A683:E683"/>
    <mergeCell ref="A684:E684"/>
    <mergeCell ref="A669:E669"/>
    <mergeCell ref="A670:E670"/>
    <mergeCell ref="A671:E671"/>
    <mergeCell ref="A672:E672"/>
    <mergeCell ref="A673:E673"/>
    <mergeCell ref="A674:E674"/>
    <mergeCell ref="A675:E675"/>
    <mergeCell ref="A666:E666"/>
    <mergeCell ref="A667:E667"/>
    <mergeCell ref="A668:E668"/>
    <mergeCell ref="A623:E623"/>
    <mergeCell ref="A624:E624"/>
    <mergeCell ref="A634:E634"/>
    <mergeCell ref="A637:E637"/>
    <mergeCell ref="A638:E638"/>
    <mergeCell ref="A639:E639"/>
    <mergeCell ref="A640:E640"/>
    <mergeCell ref="A641:E641"/>
    <mergeCell ref="A625:E625"/>
    <mergeCell ref="A626:E626"/>
    <mergeCell ref="A627:E627"/>
    <mergeCell ref="A628:E628"/>
    <mergeCell ref="A629:E629"/>
    <mergeCell ref="A630:E630"/>
    <mergeCell ref="A631:E631"/>
    <mergeCell ref="A1:C1"/>
    <mergeCell ref="A3:E3"/>
    <mergeCell ref="A4:E4"/>
    <mergeCell ref="A5:E5"/>
    <mergeCell ref="A6:E6"/>
    <mergeCell ref="A7:E7"/>
    <mergeCell ref="A14:E14"/>
    <mergeCell ref="A15:E15"/>
    <mergeCell ref="A16:E16"/>
    <mergeCell ref="A8:E8"/>
    <mergeCell ref="A9:E9"/>
    <mergeCell ref="A10:E10"/>
    <mergeCell ref="A11:E11"/>
    <mergeCell ref="A12:E12"/>
    <mergeCell ref="A13:E13"/>
    <mergeCell ref="A31:E31"/>
    <mergeCell ref="A20:E20"/>
    <mergeCell ref="A21:E21"/>
    <mergeCell ref="A22:E22"/>
    <mergeCell ref="A23:E23"/>
    <mergeCell ref="A24:E24"/>
    <mergeCell ref="A25:E25"/>
    <mergeCell ref="A17:E17"/>
    <mergeCell ref="A18:E18"/>
    <mergeCell ref="A19:E19"/>
    <mergeCell ref="A26:E26"/>
    <mergeCell ref="A27:E27"/>
    <mergeCell ref="A28:E28"/>
    <mergeCell ref="A29:E29"/>
    <mergeCell ref="A30:E30"/>
    <mergeCell ref="A38:E38"/>
    <mergeCell ref="A39:E39"/>
    <mergeCell ref="A40:E40"/>
    <mergeCell ref="A41:E41"/>
    <mergeCell ref="A42:E42"/>
    <mergeCell ref="A43:E43"/>
    <mergeCell ref="A32:E32"/>
    <mergeCell ref="A33:E33"/>
    <mergeCell ref="A34:E34"/>
    <mergeCell ref="A35:E35"/>
    <mergeCell ref="A36:E36"/>
    <mergeCell ref="A37:E37"/>
    <mergeCell ref="A50:E50"/>
    <mergeCell ref="A51:E51"/>
    <mergeCell ref="A52:E52"/>
    <mergeCell ref="A53:E53"/>
    <mergeCell ref="A54:E54"/>
    <mergeCell ref="A55:E55"/>
    <mergeCell ref="A44:E44"/>
    <mergeCell ref="A45:E45"/>
    <mergeCell ref="A46:E46"/>
    <mergeCell ref="A47:E47"/>
    <mergeCell ref="A48:E48"/>
    <mergeCell ref="A49:E49"/>
    <mergeCell ref="A62:E62"/>
    <mergeCell ref="A63:E63"/>
    <mergeCell ref="A64:E64"/>
    <mergeCell ref="A65:E65"/>
    <mergeCell ref="A66:E66"/>
    <mergeCell ref="A67:E67"/>
    <mergeCell ref="A56:E56"/>
    <mergeCell ref="A57:E57"/>
    <mergeCell ref="A58:E58"/>
    <mergeCell ref="A59:E59"/>
    <mergeCell ref="A60:E60"/>
    <mergeCell ref="A61:E61"/>
    <mergeCell ref="A74:E74"/>
    <mergeCell ref="A75:E75"/>
    <mergeCell ref="A76:E76"/>
    <mergeCell ref="A77:E77"/>
    <mergeCell ref="A78:E78"/>
    <mergeCell ref="A79:E79"/>
    <mergeCell ref="A68:E68"/>
    <mergeCell ref="A69:E69"/>
    <mergeCell ref="A70:E70"/>
    <mergeCell ref="A71:E71"/>
    <mergeCell ref="A72:E72"/>
    <mergeCell ref="A73:E73"/>
    <mergeCell ref="A86:E86"/>
    <mergeCell ref="A87:E87"/>
    <mergeCell ref="A88:E88"/>
    <mergeCell ref="A89:E89"/>
    <mergeCell ref="A90:E90"/>
    <mergeCell ref="A91:E91"/>
    <mergeCell ref="A80:E80"/>
    <mergeCell ref="A81:E81"/>
    <mergeCell ref="A82:E82"/>
    <mergeCell ref="A83:E83"/>
    <mergeCell ref="A84:E84"/>
    <mergeCell ref="A85:E85"/>
    <mergeCell ref="A103:E103"/>
    <mergeCell ref="A104:E104"/>
    <mergeCell ref="A105:E105"/>
    <mergeCell ref="A106:E106"/>
    <mergeCell ref="A107:E107"/>
    <mergeCell ref="A108:E108"/>
    <mergeCell ref="A92:E92"/>
    <mergeCell ref="A93:E93"/>
    <mergeCell ref="A94:E94"/>
    <mergeCell ref="A100:E100"/>
    <mergeCell ref="A101:E101"/>
    <mergeCell ref="A102:E102"/>
    <mergeCell ref="A95:E95"/>
    <mergeCell ref="A96:E96"/>
    <mergeCell ref="A97:E97"/>
    <mergeCell ref="A98:E98"/>
    <mergeCell ref="A99:E99"/>
    <mergeCell ref="A115:E115"/>
    <mergeCell ref="A116:E116"/>
    <mergeCell ref="A117:E117"/>
    <mergeCell ref="A118:E118"/>
    <mergeCell ref="A119:E119"/>
    <mergeCell ref="A120:E120"/>
    <mergeCell ref="A109:E109"/>
    <mergeCell ref="A110:E110"/>
    <mergeCell ref="A111:E111"/>
    <mergeCell ref="A112:E112"/>
    <mergeCell ref="A113:E113"/>
    <mergeCell ref="A114:E114"/>
    <mergeCell ref="A127:E127"/>
    <mergeCell ref="A128:E128"/>
    <mergeCell ref="A129:E129"/>
    <mergeCell ref="A130:E130"/>
    <mergeCell ref="A131:E131"/>
    <mergeCell ref="A132:E132"/>
    <mergeCell ref="A121:E121"/>
    <mergeCell ref="A122:E122"/>
    <mergeCell ref="A123:E123"/>
    <mergeCell ref="A124:E124"/>
    <mergeCell ref="A125:E125"/>
    <mergeCell ref="A126:E126"/>
    <mergeCell ref="A139:E139"/>
    <mergeCell ref="A140:E140"/>
    <mergeCell ref="A141:E141"/>
    <mergeCell ref="A142:E142"/>
    <mergeCell ref="A143:E143"/>
    <mergeCell ref="A144:E144"/>
    <mergeCell ref="A133:E133"/>
    <mergeCell ref="A134:E134"/>
    <mergeCell ref="A135:E135"/>
    <mergeCell ref="A136:E136"/>
    <mergeCell ref="A137:E137"/>
    <mergeCell ref="A138:E138"/>
    <mergeCell ref="A151:E151"/>
    <mergeCell ref="A152:E152"/>
    <mergeCell ref="A153:E153"/>
    <mergeCell ref="A154:E154"/>
    <mergeCell ref="A155:E155"/>
    <mergeCell ref="A156:E156"/>
    <mergeCell ref="A145:E145"/>
    <mergeCell ref="A146:E146"/>
    <mergeCell ref="A147:E147"/>
    <mergeCell ref="A148:E148"/>
    <mergeCell ref="A149:E149"/>
    <mergeCell ref="A150:E150"/>
    <mergeCell ref="A163:E163"/>
    <mergeCell ref="A164:E164"/>
    <mergeCell ref="A165:E165"/>
    <mergeCell ref="A166:E166"/>
    <mergeCell ref="A167:E167"/>
    <mergeCell ref="A168:E168"/>
    <mergeCell ref="A157:E157"/>
    <mergeCell ref="A158:E158"/>
    <mergeCell ref="A159:E159"/>
    <mergeCell ref="A160:E160"/>
    <mergeCell ref="A161:E161"/>
    <mergeCell ref="A162:E162"/>
    <mergeCell ref="A175:E175"/>
    <mergeCell ref="A176:E176"/>
    <mergeCell ref="A177:E177"/>
    <mergeCell ref="A178:E178"/>
    <mergeCell ref="A179:E179"/>
    <mergeCell ref="A180:E180"/>
    <mergeCell ref="A169:E169"/>
    <mergeCell ref="A170:E170"/>
    <mergeCell ref="A171:E171"/>
    <mergeCell ref="A172:E172"/>
    <mergeCell ref="A173:E173"/>
    <mergeCell ref="A174:E174"/>
    <mergeCell ref="A187:E187"/>
    <mergeCell ref="A188:E188"/>
    <mergeCell ref="A189:E189"/>
    <mergeCell ref="A190:E190"/>
    <mergeCell ref="A191:E191"/>
    <mergeCell ref="A192:E192"/>
    <mergeCell ref="A181:E181"/>
    <mergeCell ref="A182:E182"/>
    <mergeCell ref="A183:E183"/>
    <mergeCell ref="A184:E184"/>
    <mergeCell ref="A185:E185"/>
    <mergeCell ref="A186:E186"/>
    <mergeCell ref="A199:E199"/>
    <mergeCell ref="A200:E200"/>
    <mergeCell ref="A201:E201"/>
    <mergeCell ref="A202:E202"/>
    <mergeCell ref="A203:E203"/>
    <mergeCell ref="A204:E204"/>
    <mergeCell ref="A193:E193"/>
    <mergeCell ref="A194:E194"/>
    <mergeCell ref="A195:E195"/>
    <mergeCell ref="A196:E196"/>
    <mergeCell ref="A197:E197"/>
    <mergeCell ref="A198:E198"/>
    <mergeCell ref="A211:E211"/>
    <mergeCell ref="A212:E212"/>
    <mergeCell ref="A213:E213"/>
    <mergeCell ref="A214:E214"/>
    <mergeCell ref="A215:E215"/>
    <mergeCell ref="A216:E216"/>
    <mergeCell ref="A205:E205"/>
    <mergeCell ref="A206:E206"/>
    <mergeCell ref="A207:E207"/>
    <mergeCell ref="A208:E208"/>
    <mergeCell ref="A209:E209"/>
    <mergeCell ref="A210:E210"/>
    <mergeCell ref="A223:E223"/>
    <mergeCell ref="A224:E224"/>
    <mergeCell ref="A225:E225"/>
    <mergeCell ref="A226:E226"/>
    <mergeCell ref="A227:E227"/>
    <mergeCell ref="A228:E228"/>
    <mergeCell ref="A217:E217"/>
    <mergeCell ref="A218:E218"/>
    <mergeCell ref="A219:E219"/>
    <mergeCell ref="A220:E220"/>
    <mergeCell ref="A221:E221"/>
    <mergeCell ref="A222:E222"/>
    <mergeCell ref="A235:E235"/>
    <mergeCell ref="A236:E236"/>
    <mergeCell ref="A237:E237"/>
    <mergeCell ref="A238:E238"/>
    <mergeCell ref="A239:E239"/>
    <mergeCell ref="A240:E240"/>
    <mergeCell ref="A229:E229"/>
    <mergeCell ref="A230:E230"/>
    <mergeCell ref="A231:E231"/>
    <mergeCell ref="A232:E232"/>
    <mergeCell ref="A233:E233"/>
    <mergeCell ref="A234:E234"/>
    <mergeCell ref="A247:E247"/>
    <mergeCell ref="A248:E248"/>
    <mergeCell ref="A249:E249"/>
    <mergeCell ref="A250:E250"/>
    <mergeCell ref="A251:E251"/>
    <mergeCell ref="A252:E252"/>
    <mergeCell ref="A241:E241"/>
    <mergeCell ref="A242:E242"/>
    <mergeCell ref="A243:E243"/>
    <mergeCell ref="A244:E244"/>
    <mergeCell ref="A245:E245"/>
    <mergeCell ref="A246:E246"/>
    <mergeCell ref="A259:E259"/>
    <mergeCell ref="A260:E260"/>
    <mergeCell ref="A261:E261"/>
    <mergeCell ref="A262:E262"/>
    <mergeCell ref="A263:E263"/>
    <mergeCell ref="A264:E264"/>
    <mergeCell ref="A253:E253"/>
    <mergeCell ref="A254:E254"/>
    <mergeCell ref="A255:E255"/>
    <mergeCell ref="A256:E256"/>
    <mergeCell ref="A257:E257"/>
    <mergeCell ref="A258:E258"/>
    <mergeCell ref="A271:E271"/>
    <mergeCell ref="A272:E272"/>
    <mergeCell ref="A273:E273"/>
    <mergeCell ref="A274:E274"/>
    <mergeCell ref="A275:E275"/>
    <mergeCell ref="A276:E276"/>
    <mergeCell ref="A265:E265"/>
    <mergeCell ref="A266:E266"/>
    <mergeCell ref="A267:E267"/>
    <mergeCell ref="A268:E268"/>
    <mergeCell ref="A269:E269"/>
    <mergeCell ref="A270:E270"/>
    <mergeCell ref="A283:E283"/>
    <mergeCell ref="A284:E284"/>
    <mergeCell ref="A285:E285"/>
    <mergeCell ref="A286:E286"/>
    <mergeCell ref="A287:E287"/>
    <mergeCell ref="A288:E288"/>
    <mergeCell ref="A277:E277"/>
    <mergeCell ref="A278:E278"/>
    <mergeCell ref="A279:E279"/>
    <mergeCell ref="A280:E280"/>
    <mergeCell ref="A281:E281"/>
    <mergeCell ref="A282:E282"/>
    <mergeCell ref="A295:E295"/>
    <mergeCell ref="A296:E296"/>
    <mergeCell ref="A297:E297"/>
    <mergeCell ref="A298:E298"/>
    <mergeCell ref="A299:E299"/>
    <mergeCell ref="A300:E300"/>
    <mergeCell ref="A289:E289"/>
    <mergeCell ref="A290:E290"/>
    <mergeCell ref="A291:E291"/>
    <mergeCell ref="A292:E292"/>
    <mergeCell ref="A293:E293"/>
    <mergeCell ref="A294:E294"/>
    <mergeCell ref="A307:E307"/>
    <mergeCell ref="A308:E308"/>
    <mergeCell ref="A309:E309"/>
    <mergeCell ref="A310:E310"/>
    <mergeCell ref="A311:E311"/>
    <mergeCell ref="A312:E312"/>
    <mergeCell ref="A301:E301"/>
    <mergeCell ref="A302:E302"/>
    <mergeCell ref="A303:E303"/>
    <mergeCell ref="A304:E304"/>
    <mergeCell ref="A305:E305"/>
    <mergeCell ref="A306:E306"/>
    <mergeCell ref="A319:E319"/>
    <mergeCell ref="A320:E320"/>
    <mergeCell ref="A321:E321"/>
    <mergeCell ref="A322:E322"/>
    <mergeCell ref="A323:E323"/>
    <mergeCell ref="A324:E324"/>
    <mergeCell ref="A313:E313"/>
    <mergeCell ref="A314:E314"/>
    <mergeCell ref="A315:E315"/>
    <mergeCell ref="A316:E316"/>
    <mergeCell ref="A317:E317"/>
    <mergeCell ref="A318:E318"/>
    <mergeCell ref="A331:E331"/>
    <mergeCell ref="A332:E332"/>
    <mergeCell ref="A333:E333"/>
    <mergeCell ref="A334:E334"/>
    <mergeCell ref="A335:E335"/>
    <mergeCell ref="A336:E336"/>
    <mergeCell ref="A325:E325"/>
    <mergeCell ref="A326:E326"/>
    <mergeCell ref="A327:E327"/>
    <mergeCell ref="A328:E328"/>
    <mergeCell ref="A329:E329"/>
    <mergeCell ref="A330:E330"/>
    <mergeCell ref="A343:E343"/>
    <mergeCell ref="A344:E344"/>
    <mergeCell ref="A345:E345"/>
    <mergeCell ref="A346:E346"/>
    <mergeCell ref="A347:E347"/>
    <mergeCell ref="A348:E348"/>
    <mergeCell ref="A337:E337"/>
    <mergeCell ref="A338:E338"/>
    <mergeCell ref="A339:E339"/>
    <mergeCell ref="A340:E340"/>
    <mergeCell ref="A341:E341"/>
    <mergeCell ref="A342:E342"/>
    <mergeCell ref="A355:E355"/>
    <mergeCell ref="A356:E356"/>
    <mergeCell ref="A357:E357"/>
    <mergeCell ref="A358:E358"/>
    <mergeCell ref="A359:E359"/>
    <mergeCell ref="A360:E360"/>
    <mergeCell ref="A349:E349"/>
    <mergeCell ref="A350:E350"/>
    <mergeCell ref="A351:E351"/>
    <mergeCell ref="A352:E352"/>
    <mergeCell ref="A353:E353"/>
    <mergeCell ref="A354:E354"/>
    <mergeCell ref="A367:E367"/>
    <mergeCell ref="A368:E368"/>
    <mergeCell ref="A369:E369"/>
    <mergeCell ref="A370:E370"/>
    <mergeCell ref="A371:E371"/>
    <mergeCell ref="A372:E372"/>
    <mergeCell ref="A361:E361"/>
    <mergeCell ref="A362:E362"/>
    <mergeCell ref="A363:E363"/>
    <mergeCell ref="A364:E364"/>
    <mergeCell ref="A365:E365"/>
    <mergeCell ref="A366:E366"/>
    <mergeCell ref="A379:E379"/>
    <mergeCell ref="A380:E380"/>
    <mergeCell ref="A381:E381"/>
    <mergeCell ref="A382:E382"/>
    <mergeCell ref="A383:E383"/>
    <mergeCell ref="A384:E384"/>
    <mergeCell ref="A373:E373"/>
    <mergeCell ref="A374:E374"/>
    <mergeCell ref="A375:E375"/>
    <mergeCell ref="A376:E376"/>
    <mergeCell ref="A377:E377"/>
    <mergeCell ref="A378:E378"/>
    <mergeCell ref="A391:E391"/>
    <mergeCell ref="A392:E392"/>
    <mergeCell ref="A393:E393"/>
    <mergeCell ref="A394:E394"/>
    <mergeCell ref="A395:E395"/>
    <mergeCell ref="A396:E396"/>
    <mergeCell ref="A385:E385"/>
    <mergeCell ref="A386:E386"/>
    <mergeCell ref="A387:E387"/>
    <mergeCell ref="A388:E388"/>
    <mergeCell ref="A389:E389"/>
    <mergeCell ref="A390:E390"/>
    <mergeCell ref="A403:E403"/>
    <mergeCell ref="A404:E404"/>
    <mergeCell ref="A405:E405"/>
    <mergeCell ref="A406:E406"/>
    <mergeCell ref="A407:E407"/>
    <mergeCell ref="A408:E408"/>
    <mergeCell ref="A397:E397"/>
    <mergeCell ref="A398:E398"/>
    <mergeCell ref="A399:E399"/>
    <mergeCell ref="A400:E400"/>
    <mergeCell ref="A401:E401"/>
    <mergeCell ref="A402:E402"/>
    <mergeCell ref="A415:E415"/>
    <mergeCell ref="A416:E416"/>
    <mergeCell ref="A417:E417"/>
    <mergeCell ref="A418:E418"/>
    <mergeCell ref="A419:E419"/>
    <mergeCell ref="A420:E420"/>
    <mergeCell ref="A409:E409"/>
    <mergeCell ref="A410:E410"/>
    <mergeCell ref="A411:E411"/>
    <mergeCell ref="A412:E412"/>
    <mergeCell ref="A413:E413"/>
    <mergeCell ref="A414:E414"/>
    <mergeCell ref="A427:E427"/>
    <mergeCell ref="A428:E428"/>
    <mergeCell ref="A429:E429"/>
    <mergeCell ref="A430:E430"/>
    <mergeCell ref="A431:E431"/>
    <mergeCell ref="A432:E432"/>
    <mergeCell ref="A421:E421"/>
    <mergeCell ref="A422:E422"/>
    <mergeCell ref="A423:E423"/>
    <mergeCell ref="A424:E424"/>
    <mergeCell ref="A425:E425"/>
    <mergeCell ref="A426:E426"/>
    <mergeCell ref="A439:E439"/>
    <mergeCell ref="A440:E440"/>
    <mergeCell ref="A441:E441"/>
    <mergeCell ref="A442:E442"/>
    <mergeCell ref="A443:E443"/>
    <mergeCell ref="A444:E444"/>
    <mergeCell ref="A433:E433"/>
    <mergeCell ref="A434:E434"/>
    <mergeCell ref="A435:E435"/>
    <mergeCell ref="A436:E436"/>
    <mergeCell ref="A437:E437"/>
    <mergeCell ref="A438:E438"/>
    <mergeCell ref="A451:E451"/>
    <mergeCell ref="A452:E452"/>
    <mergeCell ref="A453:E453"/>
    <mergeCell ref="A454:E454"/>
    <mergeCell ref="A455:E455"/>
    <mergeCell ref="A456:E456"/>
    <mergeCell ref="A445:E445"/>
    <mergeCell ref="A446:E446"/>
    <mergeCell ref="A447:E447"/>
    <mergeCell ref="A448:E448"/>
    <mergeCell ref="A449:E449"/>
    <mergeCell ref="A450:E450"/>
    <mergeCell ref="A463:E463"/>
    <mergeCell ref="A464:E464"/>
    <mergeCell ref="A465:E465"/>
    <mergeCell ref="A466:E466"/>
    <mergeCell ref="A467:E467"/>
    <mergeCell ref="A468:E468"/>
    <mergeCell ref="A457:E457"/>
    <mergeCell ref="A458:E458"/>
    <mergeCell ref="A459:E459"/>
    <mergeCell ref="A460:E460"/>
    <mergeCell ref="A461:E461"/>
    <mergeCell ref="A462:E462"/>
    <mergeCell ref="A478:E478"/>
    <mergeCell ref="A479:E479"/>
    <mergeCell ref="A480:E480"/>
    <mergeCell ref="A481:E481"/>
    <mergeCell ref="A482:E482"/>
    <mergeCell ref="A475:E475"/>
    <mergeCell ref="A476:E476"/>
    <mergeCell ref="A477:E477"/>
    <mergeCell ref="A469:E469"/>
    <mergeCell ref="A470:E470"/>
    <mergeCell ref="A471:E471"/>
    <mergeCell ref="A472:E472"/>
    <mergeCell ref="A473:E473"/>
    <mergeCell ref="A474:E474"/>
    <mergeCell ref="A489:E489"/>
    <mergeCell ref="A490:E490"/>
    <mergeCell ref="A491:E491"/>
    <mergeCell ref="A492:E492"/>
    <mergeCell ref="A493:E493"/>
    <mergeCell ref="A494:E494"/>
    <mergeCell ref="A483:E483"/>
    <mergeCell ref="A484:E484"/>
    <mergeCell ref="A485:E485"/>
    <mergeCell ref="A486:E486"/>
    <mergeCell ref="A487:E487"/>
    <mergeCell ref="A488:E488"/>
    <mergeCell ref="A501:E501"/>
    <mergeCell ref="A502:E502"/>
    <mergeCell ref="A503:E503"/>
    <mergeCell ref="A504:E504"/>
    <mergeCell ref="A505:E505"/>
    <mergeCell ref="A506:E506"/>
    <mergeCell ref="A495:E495"/>
    <mergeCell ref="A496:E496"/>
    <mergeCell ref="A497:E497"/>
    <mergeCell ref="A498:E498"/>
    <mergeCell ref="A499:E499"/>
    <mergeCell ref="A500:E500"/>
    <mergeCell ref="A513:E513"/>
    <mergeCell ref="A514:E514"/>
    <mergeCell ref="A515:E515"/>
    <mergeCell ref="A516:E516"/>
    <mergeCell ref="A517:E517"/>
    <mergeCell ref="A518:E518"/>
    <mergeCell ref="A507:E507"/>
    <mergeCell ref="A508:E508"/>
    <mergeCell ref="A509:E509"/>
    <mergeCell ref="A510:E510"/>
    <mergeCell ref="A511:E511"/>
    <mergeCell ref="A512:E512"/>
    <mergeCell ref="A525:E525"/>
    <mergeCell ref="A526:E526"/>
    <mergeCell ref="A527:E527"/>
    <mergeCell ref="A528:E528"/>
    <mergeCell ref="A529:E529"/>
    <mergeCell ref="A530:E530"/>
    <mergeCell ref="A519:E519"/>
    <mergeCell ref="A520:E520"/>
    <mergeCell ref="A521:E521"/>
    <mergeCell ref="A522:E522"/>
    <mergeCell ref="A523:E523"/>
    <mergeCell ref="A524:E524"/>
    <mergeCell ref="A537:E537"/>
    <mergeCell ref="A538:E538"/>
    <mergeCell ref="A539:E539"/>
    <mergeCell ref="A540:E540"/>
    <mergeCell ref="A541:E541"/>
    <mergeCell ref="A542:E542"/>
    <mergeCell ref="A531:E531"/>
    <mergeCell ref="A532:E532"/>
    <mergeCell ref="A533:E533"/>
    <mergeCell ref="A534:E534"/>
    <mergeCell ref="A535:E535"/>
    <mergeCell ref="A536:E536"/>
    <mergeCell ref="A549:E549"/>
    <mergeCell ref="A550:E550"/>
    <mergeCell ref="A551:E551"/>
    <mergeCell ref="A552:E552"/>
    <mergeCell ref="A553:E553"/>
    <mergeCell ref="A554:E554"/>
    <mergeCell ref="A543:E543"/>
    <mergeCell ref="A544:E544"/>
    <mergeCell ref="A545:E545"/>
    <mergeCell ref="A546:E546"/>
    <mergeCell ref="A547:E547"/>
    <mergeCell ref="A548:E548"/>
    <mergeCell ref="A561:E561"/>
    <mergeCell ref="A562:E562"/>
    <mergeCell ref="A563:E563"/>
    <mergeCell ref="A564:E564"/>
    <mergeCell ref="A565:E565"/>
    <mergeCell ref="A566:E566"/>
    <mergeCell ref="A555:E555"/>
    <mergeCell ref="A556:E556"/>
    <mergeCell ref="A557:E557"/>
    <mergeCell ref="A558:E558"/>
    <mergeCell ref="A559:E559"/>
    <mergeCell ref="A560:E560"/>
    <mergeCell ref="A573:E573"/>
    <mergeCell ref="A574:E574"/>
    <mergeCell ref="A575:E575"/>
    <mergeCell ref="A576:E576"/>
    <mergeCell ref="A577:E577"/>
    <mergeCell ref="A578:E578"/>
    <mergeCell ref="A567:E567"/>
    <mergeCell ref="A568:E568"/>
    <mergeCell ref="A569:E569"/>
    <mergeCell ref="A570:E570"/>
    <mergeCell ref="A571:E571"/>
    <mergeCell ref="A572:E572"/>
    <mergeCell ref="A605:E605"/>
    <mergeCell ref="A606:E606"/>
    <mergeCell ref="A607:E607"/>
    <mergeCell ref="A608:E608"/>
    <mergeCell ref="A609:E609"/>
    <mergeCell ref="A610:E610"/>
    <mergeCell ref="A611:E611"/>
    <mergeCell ref="A594:G594"/>
    <mergeCell ref="A579:E579"/>
    <mergeCell ref="A580:E580"/>
    <mergeCell ref="A581:E581"/>
    <mergeCell ref="A582:E582"/>
    <mergeCell ref="A583:E583"/>
    <mergeCell ref="A584:E584"/>
    <mergeCell ref="A591:E591"/>
    <mergeCell ref="A592:E592"/>
    <mergeCell ref="A599:E599"/>
    <mergeCell ref="A600:E600"/>
    <mergeCell ref="A601:E601"/>
    <mergeCell ref="A602:E602"/>
    <mergeCell ref="A603:E603"/>
    <mergeCell ref="A604:E604"/>
    <mergeCell ref="L584:M584"/>
    <mergeCell ref="A585:E585"/>
    <mergeCell ref="A586:E586"/>
    <mergeCell ref="A587:E587"/>
    <mergeCell ref="A588:E588"/>
    <mergeCell ref="A589:E589"/>
    <mergeCell ref="A590:E590"/>
    <mergeCell ref="A663:E663"/>
    <mergeCell ref="A654:E654"/>
    <mergeCell ref="A655:E655"/>
    <mergeCell ref="A656:E656"/>
    <mergeCell ref="A657:E657"/>
    <mergeCell ref="A658:E658"/>
    <mergeCell ref="A659:E659"/>
    <mergeCell ref="A660:E660"/>
    <mergeCell ref="A661:E661"/>
    <mergeCell ref="A662:E662"/>
    <mergeCell ref="A651:E651"/>
    <mergeCell ref="A652:E652"/>
    <mergeCell ref="A653:E653"/>
    <mergeCell ref="A595:E595"/>
    <mergeCell ref="A596:E596"/>
    <mergeCell ref="A597:E597"/>
    <mergeCell ref="A598:E598"/>
    <mergeCell ref="A645:E645"/>
    <mergeCell ref="A646:E646"/>
    <mergeCell ref="A647:E647"/>
    <mergeCell ref="A648:E648"/>
    <mergeCell ref="A649:E649"/>
    <mergeCell ref="A650:E650"/>
    <mergeCell ref="A612:E612"/>
    <mergeCell ref="A613:E613"/>
    <mergeCell ref="A614:E614"/>
    <mergeCell ref="A615:E615"/>
    <mergeCell ref="A616:E616"/>
    <mergeCell ref="A632:E632"/>
    <mergeCell ref="A633:E633"/>
    <mergeCell ref="A635:E635"/>
    <mergeCell ref="A636:E636"/>
    <mergeCell ref="A642:E642"/>
    <mergeCell ref="A643:E643"/>
    <mergeCell ref="A644:E644"/>
    <mergeCell ref="A617:E617"/>
    <mergeCell ref="A618:E618"/>
    <mergeCell ref="A619:E619"/>
    <mergeCell ref="A620:E620"/>
    <mergeCell ref="A621:E621"/>
    <mergeCell ref="A622:E622"/>
  </mergeCells>
  <phoneticPr fontId="0" type="noConversion"/>
  <pageMargins left="0.39370078740157483" right="0.39370078740157483" top="0.39370078740157483" bottom="0.64370078740157488" header="0.39370078740157483" footer="0.39370078740157483"/>
  <pageSetup paperSize="9" orientation="portrait" r:id="rId1"/>
  <headerFooter alignWithMargins="0">
    <oddFooter xml:space="preserve">&amp;R&amp;9Str.: &amp;P od &amp;N </oddFooter>
  </headerFooter>
  <ignoredErrors>
    <ignoredError sqref="F6:H6 F105:H148 F199:H287 F293:H381 F454:H474 F387:H453 F475:H475 F481:I591 F597:I642 F149:H170 F8:H99 G7:H7 F644:I663 G643:I643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/>
  </sheetViews>
  <sheetFormatPr defaultRowHeight="12.75" x14ac:dyDescent="0.2"/>
  <cols>
    <col min="1" max="1" width="6.85546875" customWidth="1"/>
    <col min="2" max="2" width="22.28515625" customWidth="1"/>
    <col min="3" max="3" width="18.42578125" customWidth="1"/>
    <col min="4" max="4" width="28" customWidth="1"/>
    <col min="6" max="6" width="10.5703125" customWidth="1"/>
    <col min="7" max="7" width="10" customWidth="1"/>
    <col min="8" max="8" width="10.140625" customWidth="1"/>
    <col min="9" max="9" width="10.7109375" customWidth="1"/>
    <col min="12" max="12" width="22" customWidth="1"/>
  </cols>
  <sheetData>
    <row r="1" spans="1:12" x14ac:dyDescent="0.2">
      <c r="A1" s="79" t="s">
        <v>2114</v>
      </c>
      <c r="B1" s="80"/>
      <c r="C1" s="80"/>
      <c r="D1" s="80"/>
      <c r="E1" s="92"/>
      <c r="F1" s="92"/>
      <c r="G1" s="92"/>
      <c r="H1" s="92"/>
      <c r="I1" s="92"/>
      <c r="J1" s="92"/>
      <c r="K1" s="92"/>
      <c r="L1" s="81"/>
    </row>
    <row r="2" spans="1:12" x14ac:dyDescent="0.2">
      <c r="A2" s="455" t="s">
        <v>53</v>
      </c>
      <c r="B2" s="455" t="s">
        <v>1918</v>
      </c>
      <c r="C2" s="460" t="s">
        <v>1795</v>
      </c>
      <c r="D2" s="455" t="s">
        <v>1919</v>
      </c>
      <c r="E2" s="455" t="s">
        <v>61</v>
      </c>
      <c r="F2" s="458" t="s">
        <v>57</v>
      </c>
      <c r="G2" s="458"/>
      <c r="H2" s="458"/>
      <c r="I2" s="458"/>
      <c r="J2" s="458"/>
      <c r="K2" s="22"/>
      <c r="L2" s="458" t="s">
        <v>29</v>
      </c>
    </row>
    <row r="3" spans="1:12" ht="25.5" x14ac:dyDescent="0.2">
      <c r="A3" s="456"/>
      <c r="B3" s="456"/>
      <c r="C3" s="461"/>
      <c r="D3" s="456"/>
      <c r="E3" s="456"/>
      <c r="F3" s="21" t="s">
        <v>62</v>
      </c>
      <c r="G3" s="21" t="s">
        <v>63</v>
      </c>
      <c r="H3" s="21" t="s">
        <v>64</v>
      </c>
      <c r="I3" s="21" t="s">
        <v>65</v>
      </c>
      <c r="J3" s="21" t="s">
        <v>66</v>
      </c>
      <c r="K3" s="21" t="s">
        <v>67</v>
      </c>
      <c r="L3" s="458"/>
    </row>
    <row r="4" spans="1:12" s="146" customFormat="1" x14ac:dyDescent="0.2">
      <c r="A4" s="51">
        <f>COUNT(A5:A6)</f>
        <v>2</v>
      </c>
      <c r="B4" s="54" t="s">
        <v>35</v>
      </c>
      <c r="C4" s="170"/>
      <c r="D4" s="54"/>
      <c r="E4" s="54">
        <f>SUM(E5:E6)</f>
        <v>489</v>
      </c>
      <c r="F4" s="54">
        <f t="shared" ref="F4:K4" si="0">SUM(F5:F6)</f>
        <v>0</v>
      </c>
      <c r="G4" s="54">
        <f t="shared" si="0"/>
        <v>26</v>
      </c>
      <c r="H4" s="54">
        <f t="shared" si="0"/>
        <v>0</v>
      </c>
      <c r="I4" s="54">
        <f t="shared" si="0"/>
        <v>0</v>
      </c>
      <c r="J4" s="54">
        <f t="shared" si="0"/>
        <v>515</v>
      </c>
      <c r="K4" s="54">
        <f t="shared" si="0"/>
        <v>1030</v>
      </c>
      <c r="L4" s="82"/>
    </row>
    <row r="5" spans="1:12" ht="63.75" x14ac:dyDescent="0.2">
      <c r="A5" s="66">
        <v>1</v>
      </c>
      <c r="B5" s="88" t="s">
        <v>2307</v>
      </c>
      <c r="C5" s="67" t="s">
        <v>2308</v>
      </c>
      <c r="D5" s="67" t="s">
        <v>2115</v>
      </c>
      <c r="E5" s="93">
        <v>104</v>
      </c>
      <c r="F5" s="93"/>
      <c r="G5" s="93">
        <v>10</v>
      </c>
      <c r="H5" s="93"/>
      <c r="I5" s="93"/>
      <c r="J5" s="93">
        <v>114</v>
      </c>
      <c r="K5" s="93">
        <v>226</v>
      </c>
      <c r="L5" s="68" t="s">
        <v>8</v>
      </c>
    </row>
    <row r="6" spans="1:12" ht="38.25" x14ac:dyDescent="0.2">
      <c r="A6" s="66">
        <f>A5+1</f>
        <v>2</v>
      </c>
      <c r="B6" s="88" t="s">
        <v>1429</v>
      </c>
      <c r="C6" s="67" t="s">
        <v>2116</v>
      </c>
      <c r="D6" s="67" t="s">
        <v>2500</v>
      </c>
      <c r="E6" s="93">
        <v>385</v>
      </c>
      <c r="F6" s="93"/>
      <c r="G6" s="93">
        <v>16</v>
      </c>
      <c r="H6" s="93"/>
      <c r="I6" s="93"/>
      <c r="J6" s="93">
        <v>401</v>
      </c>
      <c r="K6" s="93">
        <v>804</v>
      </c>
      <c r="L6" s="90" t="s">
        <v>14</v>
      </c>
    </row>
  </sheetData>
  <mergeCells count="7">
    <mergeCell ref="L2:L3"/>
    <mergeCell ref="A2:A3"/>
    <mergeCell ref="B2:B3"/>
    <mergeCell ref="C2:C3"/>
    <mergeCell ref="D2:D3"/>
    <mergeCell ref="E2:E3"/>
    <mergeCell ref="F2:J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1"/>
    </sheetView>
  </sheetViews>
  <sheetFormatPr defaultRowHeight="12.75" x14ac:dyDescent="0.2"/>
  <cols>
    <col min="1" max="1" width="5.42578125" customWidth="1"/>
    <col min="2" max="2" width="18.140625" customWidth="1"/>
    <col min="3" max="3" width="19.140625" customWidth="1"/>
    <col min="4" max="4" width="28.5703125" customWidth="1"/>
    <col min="5" max="7" width="8.85546875" customWidth="1"/>
    <col min="8" max="8" width="24.28515625" customWidth="1"/>
  </cols>
  <sheetData>
    <row r="1" spans="1:8" x14ac:dyDescent="0.2">
      <c r="A1" s="471" t="s">
        <v>2117</v>
      </c>
      <c r="B1" s="471"/>
      <c r="C1" s="471"/>
      <c r="D1" s="471"/>
      <c r="E1" s="471"/>
      <c r="F1" s="471"/>
      <c r="G1" s="471"/>
      <c r="H1" s="471"/>
    </row>
    <row r="2" spans="1:8" x14ac:dyDescent="0.2">
      <c r="A2" s="472" t="s">
        <v>53</v>
      </c>
      <c r="B2" s="472" t="s">
        <v>1794</v>
      </c>
      <c r="C2" s="474" t="s">
        <v>2118</v>
      </c>
      <c r="D2" s="472" t="s">
        <v>1919</v>
      </c>
      <c r="E2" s="476" t="s">
        <v>57</v>
      </c>
      <c r="F2" s="477"/>
      <c r="G2" s="478"/>
      <c r="H2" s="479" t="s">
        <v>29</v>
      </c>
    </row>
    <row r="3" spans="1:8" ht="25.5" x14ac:dyDescent="0.2">
      <c r="A3" s="473"/>
      <c r="B3" s="473"/>
      <c r="C3" s="475"/>
      <c r="D3" s="473"/>
      <c r="E3" s="94" t="s">
        <v>380</v>
      </c>
      <c r="F3" s="94" t="s">
        <v>381</v>
      </c>
      <c r="G3" s="95" t="s">
        <v>66</v>
      </c>
      <c r="H3" s="479"/>
    </row>
    <row r="4" spans="1:8" x14ac:dyDescent="0.2">
      <c r="A4" s="96">
        <f>COUNT(A5:A9)</f>
        <v>5</v>
      </c>
      <c r="B4" s="97" t="s">
        <v>2119</v>
      </c>
      <c r="C4" s="98"/>
      <c r="D4" s="99"/>
      <c r="E4" s="100">
        <f>SUM(E5:E9)</f>
        <v>430</v>
      </c>
      <c r="F4" s="100">
        <f>SUM(F5:F9)</f>
        <v>1688</v>
      </c>
      <c r="G4" s="101">
        <f>SUM(E4:F4)</f>
        <v>2118</v>
      </c>
      <c r="H4" s="102"/>
    </row>
    <row r="5" spans="1:8" ht="38.25" x14ac:dyDescent="0.2">
      <c r="A5" s="103">
        <v>1</v>
      </c>
      <c r="B5" s="104" t="s">
        <v>2120</v>
      </c>
      <c r="C5" s="104" t="s">
        <v>2121</v>
      </c>
      <c r="D5" s="105" t="s">
        <v>3580</v>
      </c>
      <c r="E5" s="106">
        <v>120</v>
      </c>
      <c r="F5" s="106">
        <v>530</v>
      </c>
      <c r="G5" s="107">
        <v>650</v>
      </c>
      <c r="H5" s="108" t="s">
        <v>8</v>
      </c>
    </row>
    <row r="6" spans="1:8" ht="25.5" x14ac:dyDescent="0.2">
      <c r="A6" s="103">
        <f>A5+1</f>
        <v>2</v>
      </c>
      <c r="B6" s="104" t="s">
        <v>2123</v>
      </c>
      <c r="C6" s="104" t="s">
        <v>2124</v>
      </c>
      <c r="D6" s="105" t="s">
        <v>2125</v>
      </c>
      <c r="E6" s="106">
        <v>30</v>
      </c>
      <c r="F6" s="106">
        <v>184</v>
      </c>
      <c r="G6" s="107">
        <v>214</v>
      </c>
      <c r="H6" s="108" t="s">
        <v>8</v>
      </c>
    </row>
    <row r="7" spans="1:8" ht="38.25" x14ac:dyDescent="0.2">
      <c r="A7" s="103">
        <f>A6+1</f>
        <v>3</v>
      </c>
      <c r="B7" s="104" t="s">
        <v>3581</v>
      </c>
      <c r="C7" s="104" t="s">
        <v>2126</v>
      </c>
      <c r="D7" s="105" t="s">
        <v>2122</v>
      </c>
      <c r="E7" s="106">
        <v>50</v>
      </c>
      <c r="F7" s="106">
        <v>304</v>
      </c>
      <c r="G7" s="107">
        <f>SUM(E7:F7)</f>
        <v>354</v>
      </c>
      <c r="H7" s="109" t="s">
        <v>9</v>
      </c>
    </row>
    <row r="8" spans="1:8" ht="25.5" x14ac:dyDescent="0.2">
      <c r="A8" s="103">
        <f>A7+1</f>
        <v>4</v>
      </c>
      <c r="B8" s="104" t="s">
        <v>2127</v>
      </c>
      <c r="C8" s="104" t="s">
        <v>2128</v>
      </c>
      <c r="D8" s="105" t="s">
        <v>2129</v>
      </c>
      <c r="E8" s="106">
        <v>150</v>
      </c>
      <c r="F8" s="106">
        <v>400</v>
      </c>
      <c r="G8" s="107">
        <v>550</v>
      </c>
      <c r="H8" s="108" t="s">
        <v>1824</v>
      </c>
    </row>
    <row r="9" spans="1:8" ht="25.5" x14ac:dyDescent="0.2">
      <c r="A9" s="103">
        <f>A8+1</f>
        <v>5</v>
      </c>
      <c r="B9" s="104" t="s">
        <v>2130</v>
      </c>
      <c r="C9" s="104" t="s">
        <v>2131</v>
      </c>
      <c r="D9" s="105" t="s">
        <v>2132</v>
      </c>
      <c r="E9" s="106">
        <v>80</v>
      </c>
      <c r="F9" s="106">
        <v>270</v>
      </c>
      <c r="G9" s="107">
        <v>350</v>
      </c>
      <c r="H9" s="108" t="s">
        <v>1824</v>
      </c>
    </row>
    <row r="10" spans="1:8" x14ac:dyDescent="0.2">
      <c r="A10" s="96">
        <f>COUNT(A11:A23)</f>
        <v>13</v>
      </c>
      <c r="B10" s="110" t="s">
        <v>2133</v>
      </c>
      <c r="C10" s="111"/>
      <c r="D10" s="112"/>
      <c r="E10" s="100">
        <f>SUM(E11:E23)</f>
        <v>1990</v>
      </c>
      <c r="F10" s="100">
        <f>SUM(F11:F23)</f>
        <v>4661</v>
      </c>
      <c r="G10" s="100">
        <f>SUM(E10:F10)</f>
        <v>6651</v>
      </c>
      <c r="H10" s="113"/>
    </row>
    <row r="11" spans="1:8" ht="25.5" x14ac:dyDescent="0.2">
      <c r="A11" s="103">
        <v>1</v>
      </c>
      <c r="B11" s="104" t="s">
        <v>3582</v>
      </c>
      <c r="C11" s="104" t="s">
        <v>128</v>
      </c>
      <c r="D11" s="105" t="s">
        <v>2125</v>
      </c>
      <c r="E11" s="106">
        <v>30</v>
      </c>
      <c r="F11" s="106">
        <v>259</v>
      </c>
      <c r="G11" s="107">
        <v>289</v>
      </c>
      <c r="H11" s="108" t="s">
        <v>8</v>
      </c>
    </row>
    <row r="12" spans="1:8" ht="38.25" x14ac:dyDescent="0.2">
      <c r="A12" s="103">
        <f>A11+1</f>
        <v>2</v>
      </c>
      <c r="B12" s="104" t="s">
        <v>2134</v>
      </c>
      <c r="C12" s="104" t="s">
        <v>2135</v>
      </c>
      <c r="D12" s="105" t="s">
        <v>2136</v>
      </c>
      <c r="E12" s="106">
        <v>110</v>
      </c>
      <c r="F12" s="106">
        <v>150</v>
      </c>
      <c r="G12" s="107">
        <v>260</v>
      </c>
      <c r="H12" s="108" t="s">
        <v>9</v>
      </c>
    </row>
    <row r="13" spans="1:8" ht="38.25" x14ac:dyDescent="0.2">
      <c r="A13" s="103">
        <f t="shared" ref="A13:A23" si="0">A12+1</f>
        <v>3</v>
      </c>
      <c r="B13" s="104" t="s">
        <v>2137</v>
      </c>
      <c r="C13" s="104" t="s">
        <v>2138</v>
      </c>
      <c r="D13" s="105" t="s">
        <v>3583</v>
      </c>
      <c r="E13" s="106">
        <v>500</v>
      </c>
      <c r="F13" s="106">
        <v>1200</v>
      </c>
      <c r="G13" s="107">
        <v>1700</v>
      </c>
      <c r="H13" s="108" t="s">
        <v>11</v>
      </c>
    </row>
    <row r="14" spans="1:8" ht="38.25" x14ac:dyDescent="0.2">
      <c r="A14" s="103">
        <f t="shared" si="0"/>
        <v>4</v>
      </c>
      <c r="B14" s="104" t="s">
        <v>2139</v>
      </c>
      <c r="C14" s="104" t="s">
        <v>2138</v>
      </c>
      <c r="D14" s="105" t="s">
        <v>3583</v>
      </c>
      <c r="E14" s="106">
        <v>500</v>
      </c>
      <c r="F14" s="106">
        <v>1050</v>
      </c>
      <c r="G14" s="107">
        <f>SUM(E14:F14)</f>
        <v>1550</v>
      </c>
      <c r="H14" s="109" t="s">
        <v>11</v>
      </c>
    </row>
    <row r="15" spans="1:8" ht="25.5" x14ac:dyDescent="0.2">
      <c r="A15" s="103">
        <f t="shared" si="0"/>
        <v>5</v>
      </c>
      <c r="B15" s="104" t="s">
        <v>2140</v>
      </c>
      <c r="C15" s="104" t="s">
        <v>2141</v>
      </c>
      <c r="D15" s="105" t="s">
        <v>2142</v>
      </c>
      <c r="E15" s="106">
        <v>200</v>
      </c>
      <c r="F15" s="106">
        <v>300</v>
      </c>
      <c r="G15" s="107">
        <v>500</v>
      </c>
      <c r="H15" s="108" t="s">
        <v>11</v>
      </c>
    </row>
    <row r="16" spans="1:8" ht="38.25" x14ac:dyDescent="0.2">
      <c r="A16" s="103">
        <f t="shared" si="0"/>
        <v>6</v>
      </c>
      <c r="B16" s="104" t="s">
        <v>2143</v>
      </c>
      <c r="C16" s="104" t="s">
        <v>2144</v>
      </c>
      <c r="D16" s="105" t="s">
        <v>3580</v>
      </c>
      <c r="E16" s="106">
        <v>30</v>
      </c>
      <c r="F16" s="106">
        <v>175</v>
      </c>
      <c r="G16" s="107">
        <v>205</v>
      </c>
      <c r="H16" s="108" t="s">
        <v>11</v>
      </c>
    </row>
    <row r="17" spans="1:8" ht="25.5" x14ac:dyDescent="0.2">
      <c r="A17" s="103">
        <f t="shared" si="0"/>
        <v>7</v>
      </c>
      <c r="B17" s="104" t="s">
        <v>2145</v>
      </c>
      <c r="C17" s="104" t="s">
        <v>2146</v>
      </c>
      <c r="D17" s="114" t="s">
        <v>2147</v>
      </c>
      <c r="E17" s="106">
        <v>200</v>
      </c>
      <c r="F17" s="106">
        <v>393</v>
      </c>
      <c r="G17" s="107">
        <v>593</v>
      </c>
      <c r="H17" s="108" t="s">
        <v>1824</v>
      </c>
    </row>
    <row r="18" spans="1:8" ht="38.25" x14ac:dyDescent="0.2">
      <c r="A18" s="103">
        <f t="shared" si="0"/>
        <v>8</v>
      </c>
      <c r="B18" s="104" t="s">
        <v>2148</v>
      </c>
      <c r="C18" s="104" t="s">
        <v>2149</v>
      </c>
      <c r="D18" s="105" t="s">
        <v>3580</v>
      </c>
      <c r="E18" s="106">
        <v>60</v>
      </c>
      <c r="F18" s="106">
        <v>200</v>
      </c>
      <c r="G18" s="107">
        <v>260</v>
      </c>
      <c r="H18" s="108" t="s">
        <v>1824</v>
      </c>
    </row>
    <row r="19" spans="1:8" ht="38.25" x14ac:dyDescent="0.2">
      <c r="A19" s="103">
        <f t="shared" si="0"/>
        <v>9</v>
      </c>
      <c r="B19" s="104" t="s">
        <v>2150</v>
      </c>
      <c r="C19" s="104" t="s">
        <v>2151</v>
      </c>
      <c r="D19" s="105" t="s">
        <v>3584</v>
      </c>
      <c r="E19" s="106">
        <v>30</v>
      </c>
      <c r="F19" s="106">
        <v>85</v>
      </c>
      <c r="G19" s="107">
        <v>115</v>
      </c>
      <c r="H19" s="108" t="s">
        <v>13</v>
      </c>
    </row>
    <row r="20" spans="1:8" ht="38.25" x14ac:dyDescent="0.2">
      <c r="A20" s="103">
        <f t="shared" si="0"/>
        <v>10</v>
      </c>
      <c r="B20" s="104" t="s">
        <v>2152</v>
      </c>
      <c r="C20" s="104" t="s">
        <v>1061</v>
      </c>
      <c r="D20" s="105" t="s">
        <v>3585</v>
      </c>
      <c r="E20" s="106">
        <v>60</v>
      </c>
      <c r="F20" s="106">
        <v>180</v>
      </c>
      <c r="G20" s="107">
        <v>240</v>
      </c>
      <c r="H20" s="108" t="s">
        <v>13</v>
      </c>
    </row>
    <row r="21" spans="1:8" ht="25.5" x14ac:dyDescent="0.2">
      <c r="A21" s="103">
        <f t="shared" si="0"/>
        <v>11</v>
      </c>
      <c r="B21" s="104" t="s">
        <v>2153</v>
      </c>
      <c r="C21" s="104" t="s">
        <v>6</v>
      </c>
      <c r="D21" s="105" t="s">
        <v>2197</v>
      </c>
      <c r="E21" s="106">
        <v>70</v>
      </c>
      <c r="F21" s="106">
        <v>134</v>
      </c>
      <c r="G21" s="107">
        <v>204</v>
      </c>
      <c r="H21" s="108" t="s">
        <v>13</v>
      </c>
    </row>
    <row r="22" spans="1:8" ht="38.25" x14ac:dyDescent="0.2">
      <c r="A22" s="103">
        <f t="shared" si="0"/>
        <v>12</v>
      </c>
      <c r="B22" s="104" t="s">
        <v>2154</v>
      </c>
      <c r="C22" s="105" t="s">
        <v>2155</v>
      </c>
      <c r="D22" s="105" t="s">
        <v>3580</v>
      </c>
      <c r="E22" s="106">
        <v>150</v>
      </c>
      <c r="F22" s="106">
        <v>400</v>
      </c>
      <c r="G22" s="107">
        <v>550</v>
      </c>
      <c r="H22" s="108" t="s">
        <v>14</v>
      </c>
    </row>
    <row r="23" spans="1:8" ht="38.25" x14ac:dyDescent="0.2">
      <c r="A23" s="103">
        <f t="shared" si="0"/>
        <v>13</v>
      </c>
      <c r="B23" s="104" t="s">
        <v>2156</v>
      </c>
      <c r="C23" s="104" t="s">
        <v>1470</v>
      </c>
      <c r="D23" s="105" t="s">
        <v>3580</v>
      </c>
      <c r="E23" s="106">
        <v>50</v>
      </c>
      <c r="F23" s="106">
        <v>135</v>
      </c>
      <c r="G23" s="107">
        <v>185</v>
      </c>
      <c r="H23" s="108" t="s">
        <v>14</v>
      </c>
    </row>
    <row r="24" spans="1:8" x14ac:dyDescent="0.2">
      <c r="A24" s="96">
        <f>COUNT(A25:A39)</f>
        <v>15</v>
      </c>
      <c r="B24" s="110" t="s">
        <v>2157</v>
      </c>
      <c r="C24" s="111"/>
      <c r="D24" s="112"/>
      <c r="E24" s="100">
        <f>SUM(E25:E39)</f>
        <v>487</v>
      </c>
      <c r="F24" s="100">
        <f>SUM(F25:F39)</f>
        <v>2325</v>
      </c>
      <c r="G24" s="100">
        <f>SUM(E24:F24)</f>
        <v>2812</v>
      </c>
      <c r="H24" s="113"/>
    </row>
    <row r="25" spans="1:8" ht="25.5" x14ac:dyDescent="0.2">
      <c r="A25" s="115">
        <v>1</v>
      </c>
      <c r="B25" s="104" t="s">
        <v>2158</v>
      </c>
      <c r="C25" s="104" t="s">
        <v>2158</v>
      </c>
      <c r="D25" s="105" t="s">
        <v>2159</v>
      </c>
      <c r="E25" s="106"/>
      <c r="F25" s="106">
        <v>210</v>
      </c>
      <c r="G25" s="107">
        <v>210</v>
      </c>
      <c r="H25" s="108" t="s">
        <v>8</v>
      </c>
    </row>
    <row r="26" spans="1:8" ht="25.5" x14ac:dyDescent="0.2">
      <c r="A26" s="115">
        <f>A25+1</f>
        <v>2</v>
      </c>
      <c r="B26" s="104" t="s">
        <v>249</v>
      </c>
      <c r="C26" s="104" t="s">
        <v>2160</v>
      </c>
      <c r="D26" s="105" t="s">
        <v>2161</v>
      </c>
      <c r="E26" s="106">
        <v>60</v>
      </c>
      <c r="F26" s="106">
        <v>150</v>
      </c>
      <c r="G26" s="107">
        <f>SUM(E26:F26)</f>
        <v>210</v>
      </c>
      <c r="H26" s="109" t="s">
        <v>8</v>
      </c>
    </row>
    <row r="27" spans="1:8" ht="38.25" x14ac:dyDescent="0.2">
      <c r="A27" s="115">
        <f t="shared" ref="A27:A39" si="1">A26+1</f>
        <v>3</v>
      </c>
      <c r="B27" s="104" t="s">
        <v>2162</v>
      </c>
      <c r="C27" s="104" t="s">
        <v>2163</v>
      </c>
      <c r="D27" s="105" t="s">
        <v>3580</v>
      </c>
      <c r="E27" s="106"/>
      <c r="F27" s="106">
        <v>140</v>
      </c>
      <c r="G27" s="107">
        <v>140</v>
      </c>
      <c r="H27" s="108" t="s">
        <v>9</v>
      </c>
    </row>
    <row r="28" spans="1:8" ht="25.5" x14ac:dyDescent="0.2">
      <c r="A28" s="115">
        <f t="shared" si="1"/>
        <v>4</v>
      </c>
      <c r="B28" s="104" t="s">
        <v>2164</v>
      </c>
      <c r="C28" s="104" t="s">
        <v>2165</v>
      </c>
      <c r="D28" s="105" t="s">
        <v>2166</v>
      </c>
      <c r="E28" s="106">
        <v>17</v>
      </c>
      <c r="F28" s="106">
        <v>60</v>
      </c>
      <c r="G28" s="107">
        <f>SUM(E28:F28)</f>
        <v>77</v>
      </c>
      <c r="H28" s="109" t="s">
        <v>9</v>
      </c>
    </row>
    <row r="29" spans="1:8" ht="25.5" x14ac:dyDescent="0.2">
      <c r="A29" s="115">
        <f t="shared" si="1"/>
        <v>5</v>
      </c>
      <c r="B29" s="104" t="s">
        <v>2167</v>
      </c>
      <c r="C29" s="104" t="s">
        <v>2168</v>
      </c>
      <c r="D29" s="105" t="s">
        <v>3586</v>
      </c>
      <c r="E29" s="106">
        <v>50</v>
      </c>
      <c r="F29" s="106">
        <v>170</v>
      </c>
      <c r="G29" s="107">
        <v>220</v>
      </c>
      <c r="H29" s="108" t="s">
        <v>11</v>
      </c>
    </row>
    <row r="30" spans="1:8" ht="25.5" x14ac:dyDescent="0.2">
      <c r="A30" s="115">
        <f t="shared" si="1"/>
        <v>6</v>
      </c>
      <c r="B30" s="104" t="s">
        <v>2169</v>
      </c>
      <c r="C30" s="104" t="s">
        <v>2169</v>
      </c>
      <c r="D30" s="105" t="s">
        <v>2170</v>
      </c>
      <c r="E30" s="106"/>
      <c r="F30" s="106">
        <v>95</v>
      </c>
      <c r="G30" s="107">
        <v>95</v>
      </c>
      <c r="H30" s="108" t="s">
        <v>11</v>
      </c>
    </row>
    <row r="31" spans="1:8" ht="25.5" x14ac:dyDescent="0.2">
      <c r="A31" s="115">
        <f t="shared" si="1"/>
        <v>7</v>
      </c>
      <c r="B31" s="104" t="s">
        <v>2171</v>
      </c>
      <c r="C31" s="104" t="s">
        <v>2171</v>
      </c>
      <c r="D31" s="105" t="s">
        <v>2172</v>
      </c>
      <c r="E31" s="106">
        <v>50</v>
      </c>
      <c r="F31" s="106">
        <v>58</v>
      </c>
      <c r="G31" s="107">
        <f>SUM(E31:F31)</f>
        <v>108</v>
      </c>
      <c r="H31" s="109" t="s">
        <v>11</v>
      </c>
    </row>
    <row r="32" spans="1:8" ht="38.25" x14ac:dyDescent="0.2">
      <c r="A32" s="115">
        <f t="shared" si="1"/>
        <v>8</v>
      </c>
      <c r="B32" s="104" t="s">
        <v>963</v>
      </c>
      <c r="C32" s="104" t="s">
        <v>2173</v>
      </c>
      <c r="D32" s="105" t="s">
        <v>2174</v>
      </c>
      <c r="E32" s="106">
        <v>60</v>
      </c>
      <c r="F32" s="106">
        <v>240</v>
      </c>
      <c r="G32" s="107">
        <v>300</v>
      </c>
      <c r="H32" s="108" t="s">
        <v>1824</v>
      </c>
    </row>
    <row r="33" spans="1:8" ht="38.25" x14ac:dyDescent="0.2">
      <c r="A33" s="115">
        <f t="shared" si="1"/>
        <v>9</v>
      </c>
      <c r="B33" s="104" t="s">
        <v>2175</v>
      </c>
      <c r="C33" s="104" t="s">
        <v>2176</v>
      </c>
      <c r="D33" s="105" t="s">
        <v>3580</v>
      </c>
      <c r="E33" s="106"/>
      <c r="F33" s="106">
        <v>120</v>
      </c>
      <c r="G33" s="107">
        <v>120</v>
      </c>
      <c r="H33" s="108" t="s">
        <v>1824</v>
      </c>
    </row>
    <row r="34" spans="1:8" ht="38.25" x14ac:dyDescent="0.2">
      <c r="A34" s="115">
        <f t="shared" si="1"/>
        <v>10</v>
      </c>
      <c r="B34" s="104" t="s">
        <v>2177</v>
      </c>
      <c r="C34" s="104" t="s">
        <v>2473</v>
      </c>
      <c r="D34" s="105" t="s">
        <v>3580</v>
      </c>
      <c r="E34" s="106"/>
      <c r="F34" s="106">
        <v>120</v>
      </c>
      <c r="G34" s="107">
        <v>120</v>
      </c>
      <c r="H34" s="108" t="s">
        <v>1824</v>
      </c>
    </row>
    <row r="35" spans="1:8" ht="38.25" x14ac:dyDescent="0.2">
      <c r="A35" s="115">
        <f t="shared" si="1"/>
        <v>11</v>
      </c>
      <c r="B35" s="104" t="s">
        <v>2178</v>
      </c>
      <c r="C35" s="104" t="s">
        <v>2179</v>
      </c>
      <c r="D35" s="105" t="s">
        <v>3580</v>
      </c>
      <c r="E35" s="106"/>
      <c r="F35" s="106">
        <v>200</v>
      </c>
      <c r="G35" s="107">
        <v>200</v>
      </c>
      <c r="H35" s="108" t="s">
        <v>1824</v>
      </c>
    </row>
    <row r="36" spans="1:8" ht="25.5" x14ac:dyDescent="0.2">
      <c r="A36" s="115">
        <f t="shared" si="1"/>
        <v>12</v>
      </c>
      <c r="B36" s="104" t="s">
        <v>2180</v>
      </c>
      <c r="C36" s="104" t="s">
        <v>2181</v>
      </c>
      <c r="D36" s="105" t="s">
        <v>3587</v>
      </c>
      <c r="E36" s="106">
        <v>250</v>
      </c>
      <c r="F36" s="106">
        <v>450</v>
      </c>
      <c r="G36" s="107">
        <v>700</v>
      </c>
      <c r="H36" s="108" t="s">
        <v>1824</v>
      </c>
    </row>
    <row r="37" spans="1:8" ht="38.25" x14ac:dyDescent="0.2">
      <c r="A37" s="115">
        <f t="shared" si="1"/>
        <v>13</v>
      </c>
      <c r="B37" s="104" t="s">
        <v>2182</v>
      </c>
      <c r="C37" s="104" t="s">
        <v>2183</v>
      </c>
      <c r="D37" s="105" t="s">
        <v>3580</v>
      </c>
      <c r="E37" s="106"/>
      <c r="F37" s="106">
        <v>164</v>
      </c>
      <c r="G37" s="107">
        <f>SUM(E37:F37)</f>
        <v>164</v>
      </c>
      <c r="H37" s="109" t="s">
        <v>13</v>
      </c>
    </row>
    <row r="38" spans="1:8" ht="25.5" x14ac:dyDescent="0.2">
      <c r="A38" s="115">
        <f t="shared" si="1"/>
        <v>14</v>
      </c>
      <c r="B38" s="104" t="s">
        <v>2184</v>
      </c>
      <c r="C38" s="104" t="s">
        <v>2185</v>
      </c>
      <c r="D38" s="105" t="s">
        <v>2186</v>
      </c>
      <c r="E38" s="106"/>
      <c r="F38" s="106">
        <v>74</v>
      </c>
      <c r="G38" s="107">
        <v>74</v>
      </c>
      <c r="H38" s="108" t="s">
        <v>13</v>
      </c>
    </row>
    <row r="39" spans="1:8" ht="25.5" x14ac:dyDescent="0.2">
      <c r="A39" s="115">
        <f t="shared" si="1"/>
        <v>15</v>
      </c>
      <c r="B39" s="104" t="s">
        <v>2187</v>
      </c>
      <c r="C39" s="104" t="s">
        <v>2188</v>
      </c>
      <c r="D39" s="105" t="s">
        <v>2189</v>
      </c>
      <c r="E39" s="106"/>
      <c r="F39" s="106">
        <v>74</v>
      </c>
      <c r="G39" s="107">
        <v>74</v>
      </c>
      <c r="H39" s="108" t="s">
        <v>13</v>
      </c>
    </row>
    <row r="40" spans="1:8" x14ac:dyDescent="0.2">
      <c r="A40" s="116">
        <f>A4+A10+A24</f>
        <v>33</v>
      </c>
      <c r="B40" s="116"/>
      <c r="C40" s="116"/>
      <c r="D40" s="116"/>
      <c r="E40" s="117">
        <f>SUM(E4+E10+E24)</f>
        <v>2907</v>
      </c>
      <c r="F40" s="117">
        <f t="shared" ref="F40:G40" si="2">SUM(F4+F10+F24)</f>
        <v>8674</v>
      </c>
      <c r="G40" s="117">
        <f t="shared" si="2"/>
        <v>11581</v>
      </c>
      <c r="H40" s="117"/>
    </row>
  </sheetData>
  <mergeCells count="7">
    <mergeCell ref="A1:H1"/>
    <mergeCell ref="A2:A3"/>
    <mergeCell ref="B2:B3"/>
    <mergeCell ref="C2:C3"/>
    <mergeCell ref="D2:D3"/>
    <mergeCell ref="E2:G2"/>
    <mergeCell ref="H2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16"/>
  <sheetViews>
    <sheetView showGridLines="0" zoomScale="90" zoomScaleNormal="90" workbookViewId="0">
      <selection sqref="A1:C1"/>
    </sheetView>
  </sheetViews>
  <sheetFormatPr defaultRowHeight="12.75" x14ac:dyDescent="0.2"/>
  <cols>
    <col min="1" max="1" width="8" customWidth="1"/>
    <col min="2" max="2" width="18.140625" customWidth="1"/>
    <col min="3" max="3" width="13.7109375" customWidth="1"/>
    <col min="4" max="4" width="10.140625" customWidth="1"/>
    <col min="5" max="5" width="28.5703125" customWidth="1"/>
    <col min="6" max="6" width="10.7109375" customWidth="1"/>
    <col min="7" max="7" width="11.140625" customWidth="1"/>
    <col min="8" max="8" width="11.85546875" customWidth="1"/>
    <col min="9" max="9" width="10.7109375" customWidth="1"/>
    <col min="10" max="10" width="11.140625" customWidth="1"/>
    <col min="11" max="11" width="10.140625" customWidth="1"/>
    <col min="12" max="12" width="10.28515625" customWidth="1"/>
    <col min="13" max="13" width="6.28515625" customWidth="1"/>
    <col min="14" max="14" width="7.5703125" customWidth="1"/>
  </cols>
  <sheetData>
    <row r="1" spans="1:13" ht="22.7" customHeight="1" x14ac:dyDescent="0.2">
      <c r="A1" s="447" t="s">
        <v>7</v>
      </c>
      <c r="B1" s="398"/>
      <c r="C1" s="398"/>
    </row>
    <row r="2" spans="1:13" ht="8.65" customHeight="1" x14ac:dyDescent="0.2"/>
    <row r="3" spans="1:13" ht="18" x14ac:dyDescent="0.2">
      <c r="A3" s="408" t="s">
        <v>8</v>
      </c>
      <c r="B3" s="398"/>
      <c r="C3" s="398"/>
      <c r="D3" s="398"/>
      <c r="E3" s="1"/>
      <c r="F3" s="1"/>
      <c r="G3" s="1"/>
      <c r="H3" s="1"/>
      <c r="I3" s="1"/>
      <c r="J3" s="1"/>
      <c r="K3" s="1"/>
      <c r="L3" s="1"/>
    </row>
    <row r="4" spans="1:13" x14ac:dyDescent="0.2">
      <c r="A4" s="3"/>
      <c r="B4" s="3"/>
      <c r="C4" s="409"/>
      <c r="D4" s="409"/>
      <c r="E4" s="3"/>
      <c r="F4" s="3"/>
      <c r="G4" s="3"/>
      <c r="H4" s="3"/>
      <c r="I4" s="3"/>
      <c r="J4" s="3"/>
      <c r="K4" s="3"/>
      <c r="L4" s="3"/>
    </row>
    <row r="5" spans="1:13" x14ac:dyDescent="0.2">
      <c r="A5" s="409" t="s">
        <v>1</v>
      </c>
      <c r="B5" s="398"/>
      <c r="C5" s="398"/>
      <c r="D5" s="398"/>
      <c r="E5" s="2"/>
      <c r="F5" s="435" t="s">
        <v>8</v>
      </c>
      <c r="G5" s="398"/>
      <c r="H5" s="398"/>
      <c r="I5" s="398"/>
      <c r="J5" s="398"/>
      <c r="K5" s="398"/>
      <c r="L5" s="398"/>
    </row>
    <row r="6" spans="1:13" ht="12.75" customHeight="1" x14ac:dyDescent="0.2">
      <c r="A6" s="11" t="s">
        <v>53</v>
      </c>
      <c r="B6" s="11" t="s">
        <v>54</v>
      </c>
      <c r="C6" s="428" t="s">
        <v>55</v>
      </c>
      <c r="D6" s="429"/>
      <c r="E6" s="11" t="s">
        <v>56</v>
      </c>
      <c r="F6" s="12"/>
      <c r="G6" s="434" t="s">
        <v>57</v>
      </c>
      <c r="H6" s="388"/>
      <c r="I6" s="388"/>
      <c r="J6" s="388"/>
      <c r="K6" s="389"/>
      <c r="L6" s="12"/>
    </row>
    <row r="7" spans="1:13" ht="25.5" customHeight="1" x14ac:dyDescent="0.2">
      <c r="A7" s="13"/>
      <c r="B7" s="13" t="s">
        <v>58</v>
      </c>
      <c r="C7" s="419" t="s">
        <v>59</v>
      </c>
      <c r="D7" s="420"/>
      <c r="E7" s="14" t="s">
        <v>60</v>
      </c>
      <c r="F7" s="12" t="s">
        <v>61</v>
      </c>
      <c r="G7" s="12" t="s">
        <v>62</v>
      </c>
      <c r="H7" s="12" t="s">
        <v>63</v>
      </c>
      <c r="I7" s="12" t="s">
        <v>64</v>
      </c>
      <c r="J7" s="12" t="s">
        <v>65</v>
      </c>
      <c r="K7" s="12" t="s">
        <v>66</v>
      </c>
      <c r="L7" s="12" t="s">
        <v>67</v>
      </c>
    </row>
    <row r="8" spans="1:13" x14ac:dyDescent="0.2">
      <c r="A8" s="15">
        <f>COUNT(A9:A12)</f>
        <v>4</v>
      </c>
      <c r="B8" s="5" t="s">
        <v>33</v>
      </c>
      <c r="C8" s="413"/>
      <c r="D8" s="414"/>
      <c r="E8" s="5"/>
      <c r="F8" s="6">
        <f t="shared" ref="F8:L8" si="0">SUM(F9:F12)</f>
        <v>856</v>
      </c>
      <c r="G8" s="6">
        <f t="shared" si="0"/>
        <v>51</v>
      </c>
      <c r="H8" s="6">
        <f t="shared" si="0"/>
        <v>4</v>
      </c>
      <c r="I8" s="6">
        <f t="shared" si="0"/>
        <v>0</v>
      </c>
      <c r="J8" s="6">
        <f t="shared" si="0"/>
        <v>0</v>
      </c>
      <c r="K8" s="6">
        <f t="shared" si="0"/>
        <v>911</v>
      </c>
      <c r="L8" s="6">
        <f t="shared" si="0"/>
        <v>1855</v>
      </c>
    </row>
    <row r="9" spans="1:13" ht="38.25" x14ac:dyDescent="0.2">
      <c r="A9" s="162">
        <v>1</v>
      </c>
      <c r="B9" s="7" t="s">
        <v>68</v>
      </c>
      <c r="C9" s="415" t="s">
        <v>69</v>
      </c>
      <c r="D9" s="416"/>
      <c r="E9" s="7" t="s">
        <v>2704</v>
      </c>
      <c r="F9" s="8">
        <v>743</v>
      </c>
      <c r="G9" s="8">
        <v>51</v>
      </c>
      <c r="H9" s="8"/>
      <c r="I9" s="8"/>
      <c r="J9" s="8"/>
      <c r="K9" s="8">
        <v>794</v>
      </c>
      <c r="L9" s="8">
        <v>1602</v>
      </c>
    </row>
    <row r="10" spans="1:13" ht="51" x14ac:dyDescent="0.2">
      <c r="A10" s="162">
        <v>1</v>
      </c>
      <c r="B10" s="7" t="s">
        <v>70</v>
      </c>
      <c r="C10" s="415" t="s">
        <v>71</v>
      </c>
      <c r="D10" s="416"/>
      <c r="E10" s="7" t="s">
        <v>2705</v>
      </c>
      <c r="F10" s="8">
        <v>16</v>
      </c>
      <c r="G10" s="8"/>
      <c r="H10" s="8">
        <v>2</v>
      </c>
      <c r="I10" s="8"/>
      <c r="J10" s="8"/>
      <c r="K10" s="8">
        <v>18</v>
      </c>
      <c r="L10" s="8">
        <v>48</v>
      </c>
    </row>
    <row r="11" spans="1:13" ht="38.25" x14ac:dyDescent="0.2">
      <c r="A11" s="162">
        <v>1</v>
      </c>
      <c r="B11" s="7" t="s">
        <v>74</v>
      </c>
      <c r="C11" s="415" t="s">
        <v>75</v>
      </c>
      <c r="D11" s="416"/>
      <c r="E11" s="7" t="s">
        <v>2706</v>
      </c>
      <c r="F11" s="8">
        <v>25</v>
      </c>
      <c r="G11" s="8"/>
      <c r="H11" s="8"/>
      <c r="I11" s="8"/>
      <c r="J11" s="8"/>
      <c r="K11" s="8">
        <v>25</v>
      </c>
      <c r="L11" s="8">
        <v>43</v>
      </c>
    </row>
    <row r="12" spans="1:13" ht="38.25" x14ac:dyDescent="0.2">
      <c r="A12" s="162">
        <v>1</v>
      </c>
      <c r="B12" s="7" t="s">
        <v>76</v>
      </c>
      <c r="C12" s="415" t="s">
        <v>77</v>
      </c>
      <c r="D12" s="416"/>
      <c r="E12" s="7" t="s">
        <v>2707</v>
      </c>
      <c r="F12" s="8">
        <v>72</v>
      </c>
      <c r="G12" s="8"/>
      <c r="H12" s="8">
        <v>2</v>
      </c>
      <c r="I12" s="8"/>
      <c r="J12" s="8"/>
      <c r="K12" s="8">
        <v>74</v>
      </c>
      <c r="L12" s="8">
        <v>162</v>
      </c>
    </row>
    <row r="13" spans="1:13" x14ac:dyDescent="0.2">
      <c r="A13" s="15">
        <f>COUNT(A14:A55)</f>
        <v>42</v>
      </c>
      <c r="B13" s="5" t="s">
        <v>34</v>
      </c>
      <c r="C13" s="413"/>
      <c r="D13" s="414"/>
      <c r="E13" s="5"/>
      <c r="F13" s="6">
        <f t="shared" ref="F13:L13" si="1">SUM(F14:F55)</f>
        <v>3572</v>
      </c>
      <c r="G13" s="6">
        <f t="shared" si="1"/>
        <v>93</v>
      </c>
      <c r="H13" s="6">
        <f t="shared" si="1"/>
        <v>190</v>
      </c>
      <c r="I13" s="6">
        <f t="shared" si="1"/>
        <v>0</v>
      </c>
      <c r="J13" s="6">
        <f t="shared" si="1"/>
        <v>0</v>
      </c>
      <c r="K13" s="6">
        <f t="shared" si="1"/>
        <v>3855</v>
      </c>
      <c r="L13" s="6">
        <f t="shared" si="1"/>
        <v>7686</v>
      </c>
    </row>
    <row r="14" spans="1:13" s="132" customFormat="1" ht="38.25" customHeight="1" x14ac:dyDescent="0.2">
      <c r="A14" s="162">
        <v>1</v>
      </c>
      <c r="B14" s="314" t="s">
        <v>79</v>
      </c>
      <c r="C14" s="415" t="s">
        <v>80</v>
      </c>
      <c r="D14" s="416"/>
      <c r="E14" s="133" t="s">
        <v>2708</v>
      </c>
      <c r="F14" s="8">
        <v>18</v>
      </c>
      <c r="G14" s="8"/>
      <c r="H14" s="8"/>
      <c r="I14" s="8"/>
      <c r="J14" s="8"/>
      <c r="K14" s="8">
        <v>18</v>
      </c>
      <c r="L14" s="8">
        <v>34</v>
      </c>
      <c r="M14"/>
    </row>
    <row r="15" spans="1:13" ht="38.25" customHeight="1" x14ac:dyDescent="0.2">
      <c r="A15" s="162">
        <v>1</v>
      </c>
      <c r="B15" s="7" t="s">
        <v>81</v>
      </c>
      <c r="C15" s="415" t="s">
        <v>78</v>
      </c>
      <c r="D15" s="416"/>
      <c r="E15" s="7" t="s">
        <v>2709</v>
      </c>
      <c r="F15" s="8">
        <v>52</v>
      </c>
      <c r="G15" s="8">
        <v>2</v>
      </c>
      <c r="H15" s="8"/>
      <c r="I15" s="8"/>
      <c r="J15" s="8"/>
      <c r="K15" s="8">
        <v>54</v>
      </c>
      <c r="L15" s="8">
        <v>112</v>
      </c>
    </row>
    <row r="16" spans="1:13" ht="38.25" customHeight="1" x14ac:dyDescent="0.2">
      <c r="A16" s="162">
        <v>1</v>
      </c>
      <c r="B16" s="7" t="s">
        <v>82</v>
      </c>
      <c r="C16" s="415" t="s">
        <v>83</v>
      </c>
      <c r="D16" s="416"/>
      <c r="E16" s="7" t="s">
        <v>2710</v>
      </c>
      <c r="F16" s="8">
        <v>207</v>
      </c>
      <c r="G16" s="8"/>
      <c r="H16" s="8">
        <v>13</v>
      </c>
      <c r="I16" s="8"/>
      <c r="J16" s="8"/>
      <c r="K16" s="8">
        <v>220</v>
      </c>
      <c r="L16" s="8">
        <v>422</v>
      </c>
    </row>
    <row r="17" spans="1:12" ht="38.25" customHeight="1" x14ac:dyDescent="0.2">
      <c r="A17" s="162">
        <v>1</v>
      </c>
      <c r="B17" s="7" t="s">
        <v>84</v>
      </c>
      <c r="C17" s="415" t="s">
        <v>85</v>
      </c>
      <c r="D17" s="416"/>
      <c r="E17" s="7" t="s">
        <v>2886</v>
      </c>
      <c r="F17" s="8">
        <v>8</v>
      </c>
      <c r="G17" s="8"/>
      <c r="H17" s="8"/>
      <c r="I17" s="8"/>
      <c r="J17" s="8"/>
      <c r="K17" s="8">
        <v>8</v>
      </c>
      <c r="L17" s="8">
        <v>16</v>
      </c>
    </row>
    <row r="18" spans="1:12" s="303" customFormat="1" ht="38.25" customHeight="1" x14ac:dyDescent="0.2">
      <c r="A18" s="162">
        <v>1</v>
      </c>
      <c r="B18" s="304" t="s">
        <v>2701</v>
      </c>
      <c r="C18" s="422" t="s">
        <v>2702</v>
      </c>
      <c r="D18" s="423"/>
      <c r="E18" s="304" t="s">
        <v>2703</v>
      </c>
      <c r="F18" s="8">
        <v>18</v>
      </c>
      <c r="G18" s="8"/>
      <c r="H18" s="8">
        <v>3</v>
      </c>
      <c r="I18" s="8"/>
      <c r="J18" s="8"/>
      <c r="K18" s="8">
        <v>21</v>
      </c>
      <c r="L18" s="8">
        <v>42</v>
      </c>
    </row>
    <row r="19" spans="1:12" ht="38.25" customHeight="1" x14ac:dyDescent="0.2">
      <c r="A19" s="162">
        <v>1</v>
      </c>
      <c r="B19" s="7" t="s">
        <v>86</v>
      </c>
      <c r="C19" s="415" t="s">
        <v>87</v>
      </c>
      <c r="D19" s="416"/>
      <c r="E19" s="7" t="s">
        <v>2887</v>
      </c>
      <c r="F19" s="8">
        <v>11</v>
      </c>
      <c r="G19" s="8">
        <v>2</v>
      </c>
      <c r="H19" s="8"/>
      <c r="I19" s="8"/>
      <c r="J19" s="8"/>
      <c r="K19" s="8">
        <v>13</v>
      </c>
      <c r="L19" s="8">
        <v>31</v>
      </c>
    </row>
    <row r="20" spans="1:12" ht="63.75" customHeight="1" x14ac:dyDescent="0.2">
      <c r="A20" s="162">
        <v>1</v>
      </c>
      <c r="B20" s="7" t="s">
        <v>88</v>
      </c>
      <c r="C20" s="415" t="s">
        <v>89</v>
      </c>
      <c r="D20" s="416"/>
      <c r="E20" s="7" t="s">
        <v>2888</v>
      </c>
      <c r="F20" s="8">
        <v>18</v>
      </c>
      <c r="G20" s="8">
        <v>6</v>
      </c>
      <c r="H20" s="8"/>
      <c r="I20" s="8"/>
      <c r="J20" s="8"/>
      <c r="K20" s="8">
        <v>24</v>
      </c>
      <c r="L20" s="8">
        <v>57</v>
      </c>
    </row>
    <row r="21" spans="1:12" ht="38.25" customHeight="1" x14ac:dyDescent="0.2">
      <c r="A21" s="162">
        <v>1</v>
      </c>
      <c r="B21" s="7" t="s">
        <v>2316</v>
      </c>
      <c r="C21" s="415" t="s">
        <v>92</v>
      </c>
      <c r="D21" s="416"/>
      <c r="E21" s="7" t="s">
        <v>2724</v>
      </c>
      <c r="F21" s="8">
        <v>115</v>
      </c>
      <c r="G21" s="8">
        <v>13</v>
      </c>
      <c r="H21" s="8"/>
      <c r="I21" s="8"/>
      <c r="J21" s="8"/>
      <c r="K21" s="8">
        <v>128</v>
      </c>
      <c r="L21" s="8">
        <v>315</v>
      </c>
    </row>
    <row r="22" spans="1:12" ht="38.25" customHeight="1" x14ac:dyDescent="0.2">
      <c r="A22" s="162">
        <v>1</v>
      </c>
      <c r="B22" s="7" t="s">
        <v>2634</v>
      </c>
      <c r="C22" s="415" t="s">
        <v>93</v>
      </c>
      <c r="D22" s="416"/>
      <c r="E22" s="7" t="s">
        <v>2519</v>
      </c>
      <c r="F22" s="8">
        <v>4</v>
      </c>
      <c r="G22" s="8"/>
      <c r="H22" s="8">
        <v>4</v>
      </c>
      <c r="I22" s="8"/>
      <c r="J22" s="8"/>
      <c r="K22" s="8">
        <v>8</v>
      </c>
      <c r="L22" s="8">
        <v>20</v>
      </c>
    </row>
    <row r="23" spans="1:12" ht="38.25" customHeight="1" x14ac:dyDescent="0.2">
      <c r="A23" s="162">
        <v>1</v>
      </c>
      <c r="B23" s="7" t="s">
        <v>94</v>
      </c>
      <c r="C23" s="415" t="s">
        <v>95</v>
      </c>
      <c r="D23" s="416"/>
      <c r="E23" s="7" t="s">
        <v>2682</v>
      </c>
      <c r="F23" s="8">
        <v>52</v>
      </c>
      <c r="G23" s="8"/>
      <c r="H23" s="8"/>
      <c r="I23" s="8"/>
      <c r="J23" s="8"/>
      <c r="K23" s="8">
        <v>52</v>
      </c>
      <c r="L23" s="8">
        <v>93</v>
      </c>
    </row>
    <row r="24" spans="1:12" ht="51" customHeight="1" x14ac:dyDescent="0.2">
      <c r="A24" s="162">
        <v>1</v>
      </c>
      <c r="B24" s="7" t="s">
        <v>96</v>
      </c>
      <c r="C24" s="415" t="s">
        <v>97</v>
      </c>
      <c r="D24" s="416"/>
      <c r="E24" s="7" t="s">
        <v>2890</v>
      </c>
      <c r="F24" s="8">
        <v>14</v>
      </c>
      <c r="G24" s="8"/>
      <c r="H24" s="8"/>
      <c r="I24" s="8"/>
      <c r="J24" s="8"/>
      <c r="K24" s="8">
        <v>14</v>
      </c>
      <c r="L24" s="8">
        <v>28</v>
      </c>
    </row>
    <row r="25" spans="1:12" ht="38.25" x14ac:dyDescent="0.2">
      <c r="A25" s="162">
        <v>1</v>
      </c>
      <c r="B25" s="7" t="s">
        <v>2491</v>
      </c>
      <c r="C25" s="415" t="s">
        <v>2492</v>
      </c>
      <c r="D25" s="416"/>
      <c r="E25" s="7" t="s">
        <v>2891</v>
      </c>
      <c r="F25" s="8">
        <v>138</v>
      </c>
      <c r="G25" s="8"/>
      <c r="H25" s="8">
        <v>32</v>
      </c>
      <c r="I25" s="8"/>
      <c r="J25" s="8"/>
      <c r="K25" s="8">
        <v>170</v>
      </c>
      <c r="L25" s="8">
        <v>326</v>
      </c>
    </row>
    <row r="26" spans="1:12" ht="51" customHeight="1" x14ac:dyDescent="0.2">
      <c r="A26" s="162">
        <v>1</v>
      </c>
      <c r="B26" s="7" t="s">
        <v>2317</v>
      </c>
      <c r="C26" s="415" t="s">
        <v>98</v>
      </c>
      <c r="D26" s="416"/>
      <c r="E26" s="7" t="s">
        <v>2892</v>
      </c>
      <c r="F26" s="8">
        <v>186</v>
      </c>
      <c r="G26" s="8">
        <v>6</v>
      </c>
      <c r="H26" s="8"/>
      <c r="I26" s="8"/>
      <c r="J26" s="8"/>
      <c r="K26" s="8">
        <v>192</v>
      </c>
      <c r="L26" s="8">
        <v>394</v>
      </c>
    </row>
    <row r="27" spans="1:12" ht="38.25" customHeight="1" x14ac:dyDescent="0.2">
      <c r="A27" s="162">
        <v>1</v>
      </c>
      <c r="B27" s="7" t="s">
        <v>2318</v>
      </c>
      <c r="C27" s="415" t="s">
        <v>99</v>
      </c>
      <c r="D27" s="416"/>
      <c r="E27" s="7" t="s">
        <v>2893</v>
      </c>
      <c r="F27" s="8">
        <v>77</v>
      </c>
      <c r="G27" s="8"/>
      <c r="H27" s="8">
        <v>19</v>
      </c>
      <c r="I27" s="8"/>
      <c r="J27" s="8"/>
      <c r="K27" s="8">
        <v>96</v>
      </c>
      <c r="L27" s="8">
        <v>188</v>
      </c>
    </row>
    <row r="28" spans="1:12" ht="38.25" customHeight="1" x14ac:dyDescent="0.2">
      <c r="A28" s="162">
        <v>1</v>
      </c>
      <c r="B28" s="7" t="s">
        <v>2260</v>
      </c>
      <c r="C28" s="415" t="s">
        <v>105</v>
      </c>
      <c r="D28" s="416"/>
      <c r="E28" s="7" t="s">
        <v>2891</v>
      </c>
      <c r="F28" s="8">
        <v>160</v>
      </c>
      <c r="G28" s="8"/>
      <c r="H28" s="8">
        <v>32</v>
      </c>
      <c r="I28" s="8"/>
      <c r="J28" s="8"/>
      <c r="K28" s="8">
        <v>192</v>
      </c>
      <c r="L28" s="8">
        <v>376</v>
      </c>
    </row>
    <row r="29" spans="1:12" ht="51" customHeight="1" x14ac:dyDescent="0.2">
      <c r="A29" s="162">
        <v>1</v>
      </c>
      <c r="B29" s="7" t="s">
        <v>100</v>
      </c>
      <c r="C29" s="415" t="s">
        <v>101</v>
      </c>
      <c r="D29" s="416"/>
      <c r="E29" s="7" t="s">
        <v>2894</v>
      </c>
      <c r="F29" s="8">
        <v>31</v>
      </c>
      <c r="G29" s="8"/>
      <c r="H29" s="8">
        <v>2</v>
      </c>
      <c r="I29" s="8"/>
      <c r="J29" s="8"/>
      <c r="K29" s="8">
        <v>33</v>
      </c>
      <c r="L29" s="8">
        <v>68</v>
      </c>
    </row>
    <row r="30" spans="1:12" ht="38.25" customHeight="1" x14ac:dyDescent="0.2">
      <c r="A30" s="162">
        <v>1</v>
      </c>
      <c r="B30" s="7" t="s">
        <v>102</v>
      </c>
      <c r="C30" s="415" t="s">
        <v>103</v>
      </c>
      <c r="D30" s="416"/>
      <c r="E30" s="7" t="s">
        <v>2895</v>
      </c>
      <c r="F30" s="8">
        <v>110</v>
      </c>
      <c r="G30" s="8"/>
      <c r="H30" s="8">
        <v>10</v>
      </c>
      <c r="I30" s="8"/>
      <c r="J30" s="8"/>
      <c r="K30" s="8">
        <v>120</v>
      </c>
      <c r="L30" s="8">
        <v>290</v>
      </c>
    </row>
    <row r="31" spans="1:12" s="132" customFormat="1" ht="38.25" customHeight="1" x14ac:dyDescent="0.2">
      <c r="A31" s="162">
        <v>1</v>
      </c>
      <c r="B31" s="141" t="s">
        <v>72</v>
      </c>
      <c r="C31" s="415" t="s">
        <v>73</v>
      </c>
      <c r="D31" s="416"/>
      <c r="E31" s="307" t="s">
        <v>2896</v>
      </c>
      <c r="F31" s="8">
        <v>10</v>
      </c>
      <c r="G31" s="8">
        <v>10</v>
      </c>
      <c r="H31" s="8"/>
      <c r="I31" s="8"/>
      <c r="J31" s="8"/>
      <c r="K31" s="8">
        <v>20</v>
      </c>
      <c r="L31" s="8">
        <v>64</v>
      </c>
    </row>
    <row r="32" spans="1:12" ht="38.25" customHeight="1" x14ac:dyDescent="0.2">
      <c r="A32" s="162">
        <v>1</v>
      </c>
      <c r="B32" s="7" t="s">
        <v>106</v>
      </c>
      <c r="C32" s="415" t="s">
        <v>107</v>
      </c>
      <c r="D32" s="416"/>
      <c r="E32" s="7" t="s">
        <v>2897</v>
      </c>
      <c r="F32" s="8">
        <v>18</v>
      </c>
      <c r="G32" s="8">
        <v>2</v>
      </c>
      <c r="H32" s="8">
        <v>1</v>
      </c>
      <c r="I32" s="8"/>
      <c r="J32" s="8"/>
      <c r="K32" s="8">
        <v>21</v>
      </c>
      <c r="L32" s="8">
        <v>46</v>
      </c>
    </row>
    <row r="33" spans="1:12" ht="38.25" customHeight="1" x14ac:dyDescent="0.2">
      <c r="A33" s="162">
        <v>1</v>
      </c>
      <c r="B33" s="7" t="s">
        <v>108</v>
      </c>
      <c r="C33" s="415" t="s">
        <v>109</v>
      </c>
      <c r="D33" s="416"/>
      <c r="E33" s="7" t="s">
        <v>2898</v>
      </c>
      <c r="F33" s="8">
        <v>14</v>
      </c>
      <c r="G33" s="8"/>
      <c r="H33" s="8"/>
      <c r="I33" s="8"/>
      <c r="J33" s="8"/>
      <c r="K33" s="8">
        <v>14</v>
      </c>
      <c r="L33" s="8">
        <v>28</v>
      </c>
    </row>
    <row r="34" spans="1:12" ht="38.25" customHeight="1" x14ac:dyDescent="0.2">
      <c r="A34" s="162">
        <v>1</v>
      </c>
      <c r="B34" s="7" t="s">
        <v>6</v>
      </c>
      <c r="C34" s="415" t="s">
        <v>110</v>
      </c>
      <c r="D34" s="416"/>
      <c r="E34" s="7" t="s">
        <v>2761</v>
      </c>
      <c r="F34" s="8">
        <v>9</v>
      </c>
      <c r="G34" s="8"/>
      <c r="H34" s="8"/>
      <c r="I34" s="8"/>
      <c r="J34" s="8"/>
      <c r="K34" s="8">
        <v>9</v>
      </c>
      <c r="L34" s="8">
        <v>18</v>
      </c>
    </row>
    <row r="35" spans="1:12" ht="51" customHeight="1" x14ac:dyDescent="0.2">
      <c r="A35" s="162">
        <v>1</v>
      </c>
      <c r="B35" s="7" t="s">
        <v>111</v>
      </c>
      <c r="C35" s="415" t="s">
        <v>112</v>
      </c>
      <c r="D35" s="416"/>
      <c r="E35" s="7" t="s">
        <v>2891</v>
      </c>
      <c r="F35" s="8">
        <v>361</v>
      </c>
      <c r="G35" s="8">
        <v>16</v>
      </c>
      <c r="H35" s="8">
        <v>23</v>
      </c>
      <c r="I35" s="8"/>
      <c r="J35" s="8"/>
      <c r="K35" s="8">
        <v>400</v>
      </c>
      <c r="L35" s="8">
        <v>806</v>
      </c>
    </row>
    <row r="36" spans="1:12" ht="38.25" customHeight="1" x14ac:dyDescent="0.2">
      <c r="A36" s="162">
        <v>1</v>
      </c>
      <c r="B36" s="7" t="s">
        <v>113</v>
      </c>
      <c r="C36" s="415" t="s">
        <v>114</v>
      </c>
      <c r="D36" s="416"/>
      <c r="E36" s="7" t="s">
        <v>2891</v>
      </c>
      <c r="F36" s="8">
        <v>322</v>
      </c>
      <c r="G36" s="8">
        <v>4</v>
      </c>
      <c r="H36" s="8">
        <v>6</v>
      </c>
      <c r="I36" s="8"/>
      <c r="J36" s="8"/>
      <c r="K36" s="8">
        <v>332</v>
      </c>
      <c r="L36" s="8">
        <v>595</v>
      </c>
    </row>
    <row r="37" spans="1:12" ht="38.25" customHeight="1" x14ac:dyDescent="0.2">
      <c r="A37" s="162">
        <v>1</v>
      </c>
      <c r="B37" s="7" t="s">
        <v>117</v>
      </c>
      <c r="C37" s="415" t="s">
        <v>118</v>
      </c>
      <c r="D37" s="416"/>
      <c r="E37" s="7" t="s">
        <v>2899</v>
      </c>
      <c r="F37" s="8">
        <v>29</v>
      </c>
      <c r="G37" s="8"/>
      <c r="H37" s="8">
        <v>1</v>
      </c>
      <c r="I37" s="8"/>
      <c r="J37" s="8"/>
      <c r="K37" s="8">
        <v>30</v>
      </c>
      <c r="L37" s="8">
        <v>51</v>
      </c>
    </row>
    <row r="38" spans="1:12" ht="63.75" x14ac:dyDescent="0.2">
      <c r="A38" s="162">
        <v>1</v>
      </c>
      <c r="B38" s="7" t="s">
        <v>2561</v>
      </c>
      <c r="C38" s="415" t="s">
        <v>119</v>
      </c>
      <c r="D38" s="416"/>
      <c r="E38" s="7" t="s">
        <v>2900</v>
      </c>
      <c r="F38" s="8">
        <v>155</v>
      </c>
      <c r="G38" s="8">
        <v>10</v>
      </c>
      <c r="H38" s="8"/>
      <c r="I38" s="8"/>
      <c r="J38" s="8"/>
      <c r="K38" s="8">
        <v>165</v>
      </c>
      <c r="L38" s="8">
        <v>340</v>
      </c>
    </row>
    <row r="39" spans="1:12" ht="38.25" customHeight="1" x14ac:dyDescent="0.2">
      <c r="A39" s="162">
        <v>1</v>
      </c>
      <c r="B39" s="7" t="s">
        <v>120</v>
      </c>
      <c r="C39" s="415" t="s">
        <v>121</v>
      </c>
      <c r="D39" s="416"/>
      <c r="E39" s="7" t="s">
        <v>2901</v>
      </c>
      <c r="F39" s="8">
        <v>11</v>
      </c>
      <c r="G39" s="8"/>
      <c r="H39" s="8"/>
      <c r="I39" s="8"/>
      <c r="J39" s="8"/>
      <c r="K39" s="8">
        <v>11</v>
      </c>
      <c r="L39" s="8">
        <v>22</v>
      </c>
    </row>
    <row r="40" spans="1:12" ht="63.75" customHeight="1" x14ac:dyDescent="0.2">
      <c r="A40" s="162">
        <v>1</v>
      </c>
      <c r="B40" s="7" t="s">
        <v>122</v>
      </c>
      <c r="C40" s="415" t="s">
        <v>123</v>
      </c>
      <c r="D40" s="416"/>
      <c r="E40" s="7" t="s">
        <v>2902</v>
      </c>
      <c r="F40" s="8">
        <v>6</v>
      </c>
      <c r="G40" s="8"/>
      <c r="H40" s="8">
        <v>2</v>
      </c>
      <c r="I40" s="8"/>
      <c r="J40" s="8"/>
      <c r="K40" s="8">
        <v>8</v>
      </c>
      <c r="L40" s="8">
        <v>17</v>
      </c>
    </row>
    <row r="41" spans="1:12" ht="63.75" customHeight="1" x14ac:dyDescent="0.2">
      <c r="A41" s="162">
        <v>1</v>
      </c>
      <c r="B41" s="7" t="s">
        <v>2319</v>
      </c>
      <c r="C41" s="415" t="s">
        <v>124</v>
      </c>
      <c r="D41" s="416"/>
      <c r="E41" s="7" t="s">
        <v>2892</v>
      </c>
      <c r="F41" s="8">
        <v>168</v>
      </c>
      <c r="G41" s="8"/>
      <c r="H41" s="8">
        <v>20</v>
      </c>
      <c r="I41" s="8"/>
      <c r="J41" s="8"/>
      <c r="K41" s="8">
        <v>188</v>
      </c>
      <c r="L41" s="8">
        <v>400</v>
      </c>
    </row>
    <row r="42" spans="1:12" ht="38.25" customHeight="1" x14ac:dyDescent="0.2">
      <c r="A42" s="162">
        <v>1</v>
      </c>
      <c r="B42" s="7" t="s">
        <v>125</v>
      </c>
      <c r="C42" s="415" t="s">
        <v>126</v>
      </c>
      <c r="D42" s="416"/>
      <c r="E42" s="7" t="s">
        <v>2895</v>
      </c>
      <c r="F42" s="8">
        <v>92</v>
      </c>
      <c r="G42" s="8"/>
      <c r="H42" s="8">
        <v>4</v>
      </c>
      <c r="I42" s="8"/>
      <c r="J42" s="8"/>
      <c r="K42" s="8">
        <v>96</v>
      </c>
      <c r="L42" s="8">
        <v>170</v>
      </c>
    </row>
    <row r="43" spans="1:12" ht="38.25" customHeight="1" x14ac:dyDescent="0.2">
      <c r="A43" s="162">
        <v>1</v>
      </c>
      <c r="B43" s="7" t="s">
        <v>2809</v>
      </c>
      <c r="C43" s="415" t="s">
        <v>127</v>
      </c>
      <c r="D43" s="416"/>
      <c r="E43" s="7" t="s">
        <v>2891</v>
      </c>
      <c r="F43" s="8">
        <v>212</v>
      </c>
      <c r="G43" s="8"/>
      <c r="H43" s="8">
        <v>2</v>
      </c>
      <c r="I43" s="8"/>
      <c r="J43" s="8"/>
      <c r="K43" s="8">
        <v>214</v>
      </c>
      <c r="L43" s="8">
        <v>392</v>
      </c>
    </row>
    <row r="44" spans="1:12" ht="38.25" customHeight="1" x14ac:dyDescent="0.2">
      <c r="A44" s="162">
        <v>1</v>
      </c>
      <c r="B44" s="7" t="s">
        <v>128</v>
      </c>
      <c r="C44" s="415" t="s">
        <v>129</v>
      </c>
      <c r="D44" s="416"/>
      <c r="E44" s="7" t="s">
        <v>2903</v>
      </c>
      <c r="F44" s="8">
        <v>52</v>
      </c>
      <c r="G44" s="8">
        <v>3</v>
      </c>
      <c r="H44" s="8"/>
      <c r="I44" s="8"/>
      <c r="J44" s="8"/>
      <c r="K44" s="8">
        <v>55</v>
      </c>
      <c r="L44" s="8">
        <v>89</v>
      </c>
    </row>
    <row r="45" spans="1:12" ht="38.25" customHeight="1" x14ac:dyDescent="0.2">
      <c r="A45" s="162">
        <v>1</v>
      </c>
      <c r="B45" s="7" t="s">
        <v>130</v>
      </c>
      <c r="C45" s="415" t="s">
        <v>131</v>
      </c>
      <c r="D45" s="416"/>
      <c r="E45" s="7" t="s">
        <v>2904</v>
      </c>
      <c r="F45" s="8">
        <v>172</v>
      </c>
      <c r="G45" s="8"/>
      <c r="H45" s="8">
        <v>7</v>
      </c>
      <c r="I45" s="8"/>
      <c r="J45" s="8"/>
      <c r="K45" s="8">
        <v>179</v>
      </c>
      <c r="L45" s="8">
        <v>368</v>
      </c>
    </row>
    <row r="46" spans="1:12" ht="51" x14ac:dyDescent="0.2">
      <c r="A46" s="162">
        <v>1</v>
      </c>
      <c r="B46" s="7" t="s">
        <v>2639</v>
      </c>
      <c r="C46" s="415" t="s">
        <v>2640</v>
      </c>
      <c r="D46" s="416"/>
      <c r="E46" s="7" t="s">
        <v>2900</v>
      </c>
      <c r="F46" s="8">
        <v>176</v>
      </c>
      <c r="G46" s="8">
        <v>4</v>
      </c>
      <c r="H46" s="8"/>
      <c r="I46" s="8"/>
      <c r="J46" s="8"/>
      <c r="K46" s="8">
        <v>180</v>
      </c>
      <c r="L46" s="8">
        <v>368</v>
      </c>
    </row>
    <row r="47" spans="1:12" ht="38.25" customHeight="1" x14ac:dyDescent="0.2">
      <c r="A47" s="162">
        <v>1</v>
      </c>
      <c r="B47" s="7" t="s">
        <v>132</v>
      </c>
      <c r="C47" s="415" t="s">
        <v>133</v>
      </c>
      <c r="D47" s="416"/>
      <c r="E47" s="7" t="s">
        <v>2523</v>
      </c>
      <c r="F47" s="8">
        <v>12</v>
      </c>
      <c r="G47" s="8"/>
      <c r="H47" s="8"/>
      <c r="I47" s="8"/>
      <c r="J47" s="8"/>
      <c r="K47" s="8">
        <v>12</v>
      </c>
      <c r="L47" s="8">
        <v>22</v>
      </c>
    </row>
    <row r="48" spans="1:12" s="132" customFormat="1" ht="38.25" x14ac:dyDescent="0.2">
      <c r="A48" s="162">
        <v>1</v>
      </c>
      <c r="B48" s="141" t="s">
        <v>2227</v>
      </c>
      <c r="C48" s="448" t="s">
        <v>2228</v>
      </c>
      <c r="D48" s="449"/>
      <c r="E48" s="133" t="s">
        <v>2229</v>
      </c>
      <c r="F48" s="8">
        <v>10</v>
      </c>
      <c r="G48" s="8"/>
      <c r="H48" s="8"/>
      <c r="I48" s="8"/>
      <c r="J48" s="8"/>
      <c r="K48" s="8">
        <v>10</v>
      </c>
      <c r="L48" s="8">
        <v>22</v>
      </c>
    </row>
    <row r="49" spans="1:12" ht="38.25" customHeight="1" x14ac:dyDescent="0.2">
      <c r="A49" s="162">
        <v>1</v>
      </c>
      <c r="B49" s="7" t="s">
        <v>134</v>
      </c>
      <c r="C49" s="415" t="s">
        <v>135</v>
      </c>
      <c r="D49" s="416"/>
      <c r="E49" s="7" t="s">
        <v>2900</v>
      </c>
      <c r="F49" s="8">
        <v>248</v>
      </c>
      <c r="G49" s="8">
        <v>5</v>
      </c>
      <c r="H49" s="8"/>
      <c r="I49" s="8"/>
      <c r="J49" s="8"/>
      <c r="K49" s="8">
        <v>253</v>
      </c>
      <c r="L49" s="8">
        <v>483</v>
      </c>
    </row>
    <row r="50" spans="1:12" ht="38.25" customHeight="1" x14ac:dyDescent="0.2">
      <c r="A50" s="162">
        <v>1</v>
      </c>
      <c r="B50" s="7" t="s">
        <v>137</v>
      </c>
      <c r="C50" s="415" t="s">
        <v>138</v>
      </c>
      <c r="D50" s="416"/>
      <c r="E50" s="7" t="s">
        <v>2906</v>
      </c>
      <c r="F50" s="8">
        <v>10</v>
      </c>
      <c r="G50" s="8"/>
      <c r="H50" s="8">
        <v>2</v>
      </c>
      <c r="I50" s="8"/>
      <c r="J50" s="8"/>
      <c r="K50" s="8">
        <v>12</v>
      </c>
      <c r="L50" s="8">
        <v>24</v>
      </c>
    </row>
    <row r="51" spans="1:12" ht="25.5" customHeight="1" x14ac:dyDescent="0.2">
      <c r="A51" s="162">
        <v>1</v>
      </c>
      <c r="B51" s="7" t="s">
        <v>139</v>
      </c>
      <c r="C51" s="415" t="s">
        <v>140</v>
      </c>
      <c r="D51" s="416"/>
      <c r="E51" s="7" t="s">
        <v>2907</v>
      </c>
      <c r="F51" s="8">
        <v>12</v>
      </c>
      <c r="G51" s="8"/>
      <c r="H51" s="8">
        <v>1</v>
      </c>
      <c r="I51" s="8"/>
      <c r="J51" s="8"/>
      <c r="K51" s="8">
        <v>13</v>
      </c>
      <c r="L51" s="8">
        <v>32</v>
      </c>
    </row>
    <row r="52" spans="1:12" ht="38.25" customHeight="1" x14ac:dyDescent="0.2">
      <c r="A52" s="162">
        <v>1</v>
      </c>
      <c r="B52" s="7" t="s">
        <v>141</v>
      </c>
      <c r="C52" s="415" t="s">
        <v>142</v>
      </c>
      <c r="D52" s="416"/>
      <c r="E52" s="7" t="s">
        <v>2908</v>
      </c>
      <c r="F52" s="8">
        <v>9</v>
      </c>
      <c r="G52" s="8">
        <v>4</v>
      </c>
      <c r="H52" s="8"/>
      <c r="I52" s="8"/>
      <c r="J52" s="8"/>
      <c r="K52" s="8">
        <v>13</v>
      </c>
      <c r="L52" s="8">
        <v>35</v>
      </c>
    </row>
    <row r="53" spans="1:12" ht="38.25" customHeight="1" x14ac:dyDescent="0.2">
      <c r="A53" s="162">
        <v>1</v>
      </c>
      <c r="B53" s="7" t="s">
        <v>143</v>
      </c>
      <c r="C53" s="415" t="s">
        <v>144</v>
      </c>
      <c r="D53" s="416"/>
      <c r="E53" s="7" t="s">
        <v>2909</v>
      </c>
      <c r="F53" s="8">
        <v>28</v>
      </c>
      <c r="G53" s="8">
        <v>6</v>
      </c>
      <c r="H53" s="8">
        <v>2</v>
      </c>
      <c r="I53" s="8"/>
      <c r="J53" s="8"/>
      <c r="K53" s="8">
        <v>36</v>
      </c>
      <c r="L53" s="8">
        <v>86</v>
      </c>
    </row>
    <row r="54" spans="1:12" ht="51" customHeight="1" x14ac:dyDescent="0.2">
      <c r="A54" s="162">
        <v>1</v>
      </c>
      <c r="B54" s="7" t="s">
        <v>145</v>
      </c>
      <c r="C54" s="415" t="s">
        <v>146</v>
      </c>
      <c r="D54" s="416"/>
      <c r="E54" s="7" t="s">
        <v>2910</v>
      </c>
      <c r="F54" s="8">
        <v>10</v>
      </c>
      <c r="G54" s="8"/>
      <c r="H54" s="8"/>
      <c r="I54" s="8"/>
      <c r="J54" s="8"/>
      <c r="K54" s="8">
        <v>10</v>
      </c>
      <c r="L54" s="8">
        <v>19</v>
      </c>
    </row>
    <row r="55" spans="1:12" ht="38.25" customHeight="1" x14ac:dyDescent="0.2">
      <c r="A55" s="162">
        <v>1</v>
      </c>
      <c r="B55" s="7" t="s">
        <v>147</v>
      </c>
      <c r="C55" s="415" t="s">
        <v>148</v>
      </c>
      <c r="D55" s="416"/>
      <c r="E55" s="7" t="s">
        <v>2891</v>
      </c>
      <c r="F55" s="8">
        <v>207</v>
      </c>
      <c r="G55" s="8"/>
      <c r="H55" s="8">
        <v>4</v>
      </c>
      <c r="I55" s="8"/>
      <c r="J55" s="8"/>
      <c r="K55" s="8">
        <v>211</v>
      </c>
      <c r="L55" s="8">
        <v>377</v>
      </c>
    </row>
    <row r="56" spans="1:12" x14ac:dyDescent="0.2">
      <c r="A56" s="15">
        <f>COUNT(A57:A109)</f>
        <v>53</v>
      </c>
      <c r="B56" s="5" t="s">
        <v>35</v>
      </c>
      <c r="C56" s="413"/>
      <c r="D56" s="414"/>
      <c r="E56" s="5"/>
      <c r="F56" s="6">
        <f t="shared" ref="F56:L56" si="2">SUM(F57:F109)</f>
        <v>7772</v>
      </c>
      <c r="G56" s="6">
        <f t="shared" si="2"/>
        <v>239</v>
      </c>
      <c r="H56" s="6">
        <f t="shared" si="2"/>
        <v>584</v>
      </c>
      <c r="I56" s="6">
        <f t="shared" si="2"/>
        <v>0</v>
      </c>
      <c r="J56" s="6">
        <f t="shared" si="2"/>
        <v>0</v>
      </c>
      <c r="K56" s="6">
        <f t="shared" si="2"/>
        <v>8595</v>
      </c>
      <c r="L56" s="6">
        <f t="shared" si="2"/>
        <v>17006</v>
      </c>
    </row>
    <row r="57" spans="1:12" ht="38.25" customHeight="1" x14ac:dyDescent="0.2">
      <c r="A57" s="162">
        <v>1</v>
      </c>
      <c r="B57" s="7" t="s">
        <v>149</v>
      </c>
      <c r="C57" s="415" t="s">
        <v>150</v>
      </c>
      <c r="D57" s="416"/>
      <c r="E57" s="7" t="s">
        <v>2911</v>
      </c>
      <c r="F57" s="8">
        <v>5</v>
      </c>
      <c r="G57" s="8"/>
      <c r="H57" s="8">
        <v>10</v>
      </c>
      <c r="I57" s="8"/>
      <c r="J57" s="8"/>
      <c r="K57" s="8">
        <v>15</v>
      </c>
      <c r="L57" s="8">
        <v>30</v>
      </c>
    </row>
    <row r="58" spans="1:12" ht="38.25" customHeight="1" x14ac:dyDescent="0.2">
      <c r="A58" s="162">
        <v>1</v>
      </c>
      <c r="B58" s="7" t="s">
        <v>151</v>
      </c>
      <c r="C58" s="415" t="s">
        <v>3514</v>
      </c>
      <c r="D58" s="416"/>
      <c r="E58" s="7" t="s">
        <v>2895</v>
      </c>
      <c r="F58" s="8">
        <v>18</v>
      </c>
      <c r="G58" s="8"/>
      <c r="H58" s="8"/>
      <c r="I58" s="8"/>
      <c r="J58" s="8"/>
      <c r="K58" s="8">
        <v>18</v>
      </c>
      <c r="L58" s="8">
        <v>36</v>
      </c>
    </row>
    <row r="59" spans="1:12" ht="38.25" customHeight="1" x14ac:dyDescent="0.2">
      <c r="A59" s="162">
        <v>1</v>
      </c>
      <c r="B59" s="7" t="s">
        <v>2597</v>
      </c>
      <c r="C59" s="415" t="s">
        <v>104</v>
      </c>
      <c r="D59" s="416"/>
      <c r="E59" s="7" t="s">
        <v>2891</v>
      </c>
      <c r="F59" s="8">
        <v>302</v>
      </c>
      <c r="G59" s="8"/>
      <c r="H59" s="8">
        <v>22</v>
      </c>
      <c r="I59" s="8"/>
      <c r="J59" s="8"/>
      <c r="K59" s="8">
        <v>324</v>
      </c>
      <c r="L59" s="8">
        <v>608</v>
      </c>
    </row>
    <row r="60" spans="1:12" ht="38.25" customHeight="1" x14ac:dyDescent="0.2">
      <c r="A60" s="162">
        <v>1</v>
      </c>
      <c r="B60" s="7" t="s">
        <v>152</v>
      </c>
      <c r="C60" s="415" t="s">
        <v>153</v>
      </c>
      <c r="D60" s="416"/>
      <c r="E60" s="7" t="s">
        <v>2895</v>
      </c>
      <c r="F60" s="8">
        <v>276</v>
      </c>
      <c r="G60" s="8"/>
      <c r="H60" s="8">
        <v>4</v>
      </c>
      <c r="I60" s="8"/>
      <c r="J60" s="8"/>
      <c r="K60" s="8">
        <v>280</v>
      </c>
      <c r="L60" s="8">
        <v>560</v>
      </c>
    </row>
    <row r="61" spans="1:12" ht="38.25" customHeight="1" x14ac:dyDescent="0.2">
      <c r="A61" s="162">
        <v>1</v>
      </c>
      <c r="B61" s="7" t="s">
        <v>2320</v>
      </c>
      <c r="C61" s="415" t="s">
        <v>154</v>
      </c>
      <c r="D61" s="416"/>
      <c r="E61" s="7" t="s">
        <v>2912</v>
      </c>
      <c r="F61" s="8">
        <v>266</v>
      </c>
      <c r="G61" s="8">
        <v>10</v>
      </c>
      <c r="H61" s="8">
        <v>32</v>
      </c>
      <c r="I61" s="8"/>
      <c r="J61" s="8"/>
      <c r="K61" s="8">
        <v>308</v>
      </c>
      <c r="L61" s="8">
        <v>521</v>
      </c>
    </row>
    <row r="62" spans="1:12" ht="38.25" customHeight="1" x14ac:dyDescent="0.2">
      <c r="A62" s="162">
        <v>1</v>
      </c>
      <c r="B62" s="7" t="s">
        <v>155</v>
      </c>
      <c r="C62" s="415" t="s">
        <v>156</v>
      </c>
      <c r="D62" s="416"/>
      <c r="E62" s="7" t="s">
        <v>2913</v>
      </c>
      <c r="F62" s="8">
        <v>20</v>
      </c>
      <c r="G62" s="8"/>
      <c r="H62" s="8"/>
      <c r="I62" s="8"/>
      <c r="J62" s="8"/>
      <c r="K62" s="8">
        <v>20</v>
      </c>
      <c r="L62" s="8">
        <v>40</v>
      </c>
    </row>
    <row r="63" spans="1:12" ht="38.25" customHeight="1" x14ac:dyDescent="0.2">
      <c r="A63" s="162">
        <v>1</v>
      </c>
      <c r="B63" s="7" t="s">
        <v>3548</v>
      </c>
      <c r="C63" s="415" t="s">
        <v>192</v>
      </c>
      <c r="D63" s="416"/>
      <c r="E63" s="7" t="s">
        <v>2700</v>
      </c>
      <c r="F63" s="8">
        <v>298</v>
      </c>
      <c r="G63" s="8"/>
      <c r="H63" s="8">
        <v>8</v>
      </c>
      <c r="I63" s="8"/>
      <c r="J63" s="8"/>
      <c r="K63" s="8">
        <v>306</v>
      </c>
      <c r="L63" s="8">
        <v>568</v>
      </c>
    </row>
    <row r="64" spans="1:12" ht="63.75" x14ac:dyDescent="0.2">
      <c r="A64" s="162">
        <v>1</v>
      </c>
      <c r="B64" s="7" t="s">
        <v>2389</v>
      </c>
      <c r="C64" s="415" t="s">
        <v>136</v>
      </c>
      <c r="D64" s="416"/>
      <c r="E64" s="7" t="s">
        <v>2905</v>
      </c>
      <c r="F64" s="8">
        <v>17</v>
      </c>
      <c r="G64" s="8"/>
      <c r="H64" s="8">
        <v>3</v>
      </c>
      <c r="I64" s="8"/>
      <c r="J64" s="8"/>
      <c r="K64" s="8">
        <v>20</v>
      </c>
      <c r="L64" s="8">
        <v>34</v>
      </c>
    </row>
    <row r="65" spans="1:12" ht="38.25" customHeight="1" x14ac:dyDescent="0.2">
      <c r="A65" s="162">
        <v>1</v>
      </c>
      <c r="B65" s="7" t="s">
        <v>157</v>
      </c>
      <c r="C65" s="415" t="s">
        <v>158</v>
      </c>
      <c r="D65" s="416"/>
      <c r="E65" s="7" t="s">
        <v>2914</v>
      </c>
      <c r="F65" s="8">
        <v>11</v>
      </c>
      <c r="G65" s="8"/>
      <c r="H65" s="8"/>
      <c r="I65" s="8"/>
      <c r="J65" s="8"/>
      <c r="K65" s="8">
        <v>11</v>
      </c>
      <c r="L65" s="8">
        <v>20</v>
      </c>
    </row>
    <row r="66" spans="1:12" ht="51" customHeight="1" x14ac:dyDescent="0.2">
      <c r="A66" s="162">
        <v>1</v>
      </c>
      <c r="B66" s="7" t="s">
        <v>90</v>
      </c>
      <c r="C66" s="415" t="s">
        <v>91</v>
      </c>
      <c r="D66" s="416"/>
      <c r="E66" s="7" t="s">
        <v>2889</v>
      </c>
      <c r="F66" s="8">
        <v>15</v>
      </c>
      <c r="G66" s="8">
        <v>1</v>
      </c>
      <c r="H66" s="8"/>
      <c r="I66" s="8"/>
      <c r="J66" s="8"/>
      <c r="K66" s="8">
        <v>16</v>
      </c>
      <c r="L66" s="8">
        <v>34</v>
      </c>
    </row>
    <row r="67" spans="1:12" ht="51" x14ac:dyDescent="0.2">
      <c r="A67" s="162">
        <v>1</v>
      </c>
      <c r="B67" s="7" t="s">
        <v>2310</v>
      </c>
      <c r="C67" s="415" t="s">
        <v>159</v>
      </c>
      <c r="D67" s="416"/>
      <c r="E67" s="7" t="s">
        <v>2892</v>
      </c>
      <c r="F67" s="8">
        <v>215</v>
      </c>
      <c r="G67" s="8"/>
      <c r="H67" s="8">
        <v>12</v>
      </c>
      <c r="I67" s="8"/>
      <c r="J67" s="8"/>
      <c r="K67" s="8">
        <v>227</v>
      </c>
      <c r="L67" s="8">
        <v>466</v>
      </c>
    </row>
    <row r="68" spans="1:12" ht="38.25" customHeight="1" x14ac:dyDescent="0.2">
      <c r="A68" s="162">
        <v>1</v>
      </c>
      <c r="B68" s="7" t="s">
        <v>68</v>
      </c>
      <c r="C68" s="415" t="s">
        <v>160</v>
      </c>
      <c r="D68" s="416"/>
      <c r="E68" s="7" t="s">
        <v>2915</v>
      </c>
      <c r="F68" s="8">
        <v>12</v>
      </c>
      <c r="G68" s="8"/>
      <c r="H68" s="8"/>
      <c r="I68" s="8"/>
      <c r="J68" s="8"/>
      <c r="K68" s="8">
        <v>12</v>
      </c>
      <c r="L68" s="8">
        <v>24</v>
      </c>
    </row>
    <row r="69" spans="1:12" ht="38.25" customHeight="1" x14ac:dyDescent="0.2">
      <c r="A69" s="162">
        <v>1</v>
      </c>
      <c r="B69" s="7" t="s">
        <v>161</v>
      </c>
      <c r="C69" s="415" t="s">
        <v>162</v>
      </c>
      <c r="D69" s="416"/>
      <c r="E69" s="7" t="s">
        <v>2895</v>
      </c>
      <c r="F69" s="8">
        <v>301</v>
      </c>
      <c r="G69" s="8"/>
      <c r="H69" s="8">
        <v>24</v>
      </c>
      <c r="I69" s="8"/>
      <c r="J69" s="8"/>
      <c r="K69" s="8">
        <v>325</v>
      </c>
      <c r="L69" s="8">
        <v>581</v>
      </c>
    </row>
    <row r="70" spans="1:12" ht="38.25" customHeight="1" x14ac:dyDescent="0.2">
      <c r="A70" s="162">
        <v>1</v>
      </c>
      <c r="B70" s="7" t="s">
        <v>2321</v>
      </c>
      <c r="C70" s="415" t="s">
        <v>163</v>
      </c>
      <c r="D70" s="416"/>
      <c r="E70" s="7" t="s">
        <v>2916</v>
      </c>
      <c r="F70" s="8">
        <v>39</v>
      </c>
      <c r="G70" s="8"/>
      <c r="H70" s="8"/>
      <c r="I70" s="8"/>
      <c r="J70" s="8"/>
      <c r="K70" s="8">
        <v>39</v>
      </c>
      <c r="L70" s="8">
        <v>78</v>
      </c>
    </row>
    <row r="71" spans="1:12" ht="102" x14ac:dyDescent="0.2">
      <c r="A71" s="162">
        <v>1</v>
      </c>
      <c r="B71" s="7" t="s">
        <v>2420</v>
      </c>
      <c r="C71" s="415" t="s">
        <v>2421</v>
      </c>
      <c r="D71" s="416"/>
      <c r="E71" s="7" t="s">
        <v>2891</v>
      </c>
      <c r="F71" s="8">
        <v>448</v>
      </c>
      <c r="G71" s="8"/>
      <c r="H71" s="8">
        <v>43</v>
      </c>
      <c r="I71" s="8"/>
      <c r="J71" s="8"/>
      <c r="K71" s="8">
        <v>491</v>
      </c>
      <c r="L71" s="8">
        <v>986</v>
      </c>
    </row>
    <row r="72" spans="1:12" ht="38.25" customHeight="1" x14ac:dyDescent="0.2">
      <c r="A72" s="162">
        <v>1</v>
      </c>
      <c r="B72" s="7" t="s">
        <v>164</v>
      </c>
      <c r="C72" s="415" t="s">
        <v>78</v>
      </c>
      <c r="D72" s="416"/>
      <c r="E72" s="7" t="s">
        <v>2917</v>
      </c>
      <c r="F72" s="8">
        <v>276</v>
      </c>
      <c r="G72" s="8"/>
      <c r="H72" s="8"/>
      <c r="I72" s="8"/>
      <c r="J72" s="8"/>
      <c r="K72" s="8">
        <v>276</v>
      </c>
      <c r="L72" s="8">
        <v>504</v>
      </c>
    </row>
    <row r="73" spans="1:12" ht="38.25" customHeight="1" x14ac:dyDescent="0.2">
      <c r="A73" s="162">
        <v>1</v>
      </c>
      <c r="B73" s="7" t="s">
        <v>165</v>
      </c>
      <c r="C73" s="415" t="s">
        <v>166</v>
      </c>
      <c r="D73" s="416"/>
      <c r="E73" s="7" t="s">
        <v>2918</v>
      </c>
      <c r="F73" s="8">
        <v>6</v>
      </c>
      <c r="G73" s="8"/>
      <c r="H73" s="8"/>
      <c r="I73" s="8"/>
      <c r="J73" s="8"/>
      <c r="K73" s="8">
        <v>6</v>
      </c>
      <c r="L73" s="8">
        <v>12</v>
      </c>
    </row>
    <row r="74" spans="1:12" s="149" customFormat="1" ht="38.25" customHeight="1" x14ac:dyDescent="0.2">
      <c r="A74" s="162">
        <v>1</v>
      </c>
      <c r="B74" s="150" t="s">
        <v>2780</v>
      </c>
      <c r="C74" s="422" t="s">
        <v>2258</v>
      </c>
      <c r="D74" s="423"/>
      <c r="E74" s="150" t="s">
        <v>2781</v>
      </c>
      <c r="F74" s="8">
        <v>24</v>
      </c>
      <c r="G74" s="8"/>
      <c r="H74" s="8"/>
      <c r="I74" s="8"/>
      <c r="J74" s="8"/>
      <c r="K74" s="8">
        <v>24</v>
      </c>
      <c r="L74" s="8">
        <v>48</v>
      </c>
    </row>
    <row r="75" spans="1:12" ht="51" customHeight="1" x14ac:dyDescent="0.2">
      <c r="A75" s="162">
        <v>1</v>
      </c>
      <c r="B75" s="373" t="s">
        <v>3551</v>
      </c>
      <c r="C75" s="422" t="s">
        <v>3552</v>
      </c>
      <c r="D75" s="423"/>
      <c r="E75" s="373" t="s">
        <v>3553</v>
      </c>
      <c r="F75" s="8">
        <v>254</v>
      </c>
      <c r="G75" s="8">
        <v>40</v>
      </c>
      <c r="H75" s="8">
        <v>78</v>
      </c>
      <c r="I75" s="8"/>
      <c r="J75" s="8"/>
      <c r="K75" s="8">
        <v>372</v>
      </c>
      <c r="L75" s="8">
        <v>832</v>
      </c>
    </row>
    <row r="76" spans="1:12" ht="38.25" x14ac:dyDescent="0.2">
      <c r="A76" s="162">
        <v>1</v>
      </c>
      <c r="B76" s="7" t="s">
        <v>2261</v>
      </c>
      <c r="C76" s="415" t="s">
        <v>167</v>
      </c>
      <c r="D76" s="416"/>
      <c r="E76" s="7" t="s">
        <v>2895</v>
      </c>
      <c r="F76" s="8">
        <v>312</v>
      </c>
      <c r="G76" s="8"/>
      <c r="H76" s="8">
        <v>46</v>
      </c>
      <c r="I76" s="8"/>
      <c r="J76" s="8"/>
      <c r="K76" s="8">
        <v>358</v>
      </c>
      <c r="L76" s="8">
        <v>645</v>
      </c>
    </row>
    <row r="77" spans="1:12" ht="38.25" customHeight="1" x14ac:dyDescent="0.2">
      <c r="A77" s="162">
        <v>1</v>
      </c>
      <c r="B77" s="7" t="s">
        <v>168</v>
      </c>
      <c r="C77" s="415" t="s">
        <v>169</v>
      </c>
      <c r="D77" s="416"/>
      <c r="E77" s="7" t="s">
        <v>2919</v>
      </c>
      <c r="F77" s="8">
        <v>22</v>
      </c>
      <c r="G77" s="8"/>
      <c r="H77" s="8">
        <v>4</v>
      </c>
      <c r="I77" s="8"/>
      <c r="J77" s="8"/>
      <c r="K77" s="8">
        <v>26</v>
      </c>
      <c r="L77" s="8">
        <v>49</v>
      </c>
    </row>
    <row r="78" spans="1:12" ht="25.5" customHeight="1" x14ac:dyDescent="0.2">
      <c r="A78" s="162">
        <v>1</v>
      </c>
      <c r="B78" s="7" t="s">
        <v>115</v>
      </c>
      <c r="C78" s="415" t="s">
        <v>116</v>
      </c>
      <c r="D78" s="416"/>
      <c r="E78" s="7" t="s">
        <v>2726</v>
      </c>
      <c r="F78" s="8">
        <v>25</v>
      </c>
      <c r="G78" s="8"/>
      <c r="H78" s="8">
        <v>2</v>
      </c>
      <c r="I78" s="8"/>
      <c r="J78" s="8"/>
      <c r="K78" s="8">
        <v>27</v>
      </c>
      <c r="L78" s="8">
        <v>47</v>
      </c>
    </row>
    <row r="79" spans="1:12" ht="38.25" customHeight="1" x14ac:dyDescent="0.2">
      <c r="A79" s="162">
        <v>1</v>
      </c>
      <c r="B79" s="7" t="s">
        <v>171</v>
      </c>
      <c r="C79" s="415" t="s">
        <v>172</v>
      </c>
      <c r="D79" s="416"/>
      <c r="E79" s="7" t="s">
        <v>2920</v>
      </c>
      <c r="F79" s="8">
        <v>21</v>
      </c>
      <c r="G79" s="8"/>
      <c r="H79" s="8"/>
      <c r="I79" s="8"/>
      <c r="J79" s="8"/>
      <c r="K79" s="8">
        <v>21</v>
      </c>
      <c r="L79" s="8">
        <v>39</v>
      </c>
    </row>
    <row r="80" spans="1:12" ht="38.25" customHeight="1" x14ac:dyDescent="0.2">
      <c r="A80" s="162">
        <v>1</v>
      </c>
      <c r="B80" s="7" t="s">
        <v>2322</v>
      </c>
      <c r="C80" s="415" t="s">
        <v>78</v>
      </c>
      <c r="D80" s="416"/>
      <c r="E80" s="7" t="s">
        <v>2917</v>
      </c>
      <c r="F80" s="8">
        <v>277</v>
      </c>
      <c r="G80" s="8"/>
      <c r="H80" s="8">
        <v>6</v>
      </c>
      <c r="I80" s="8"/>
      <c r="J80" s="8"/>
      <c r="K80" s="8">
        <v>283</v>
      </c>
      <c r="L80" s="8">
        <v>531</v>
      </c>
    </row>
    <row r="81" spans="1:12" ht="51" customHeight="1" x14ac:dyDescent="0.2">
      <c r="A81" s="162">
        <v>1</v>
      </c>
      <c r="B81" s="7" t="s">
        <v>2323</v>
      </c>
      <c r="C81" s="415" t="s">
        <v>173</v>
      </c>
      <c r="D81" s="416"/>
      <c r="E81" s="7" t="s">
        <v>2891</v>
      </c>
      <c r="F81" s="8">
        <v>233</v>
      </c>
      <c r="G81" s="8"/>
      <c r="H81" s="8">
        <v>32</v>
      </c>
      <c r="I81" s="8"/>
      <c r="J81" s="8"/>
      <c r="K81" s="8">
        <v>265</v>
      </c>
      <c r="L81" s="8">
        <v>482</v>
      </c>
    </row>
    <row r="82" spans="1:12" ht="38.25" customHeight="1" x14ac:dyDescent="0.2">
      <c r="A82" s="162">
        <v>1</v>
      </c>
      <c r="B82" s="7" t="s">
        <v>174</v>
      </c>
      <c r="C82" s="415" t="s">
        <v>175</v>
      </c>
      <c r="D82" s="416"/>
      <c r="E82" s="7" t="s">
        <v>2917</v>
      </c>
      <c r="F82" s="8">
        <v>237</v>
      </c>
      <c r="G82" s="8"/>
      <c r="H82" s="8"/>
      <c r="I82" s="8"/>
      <c r="J82" s="8"/>
      <c r="K82" s="8">
        <v>237</v>
      </c>
      <c r="L82" s="8">
        <v>442</v>
      </c>
    </row>
    <row r="83" spans="1:12" ht="51" customHeight="1" x14ac:dyDescent="0.2">
      <c r="A83" s="162">
        <v>1</v>
      </c>
      <c r="B83" s="7" t="s">
        <v>176</v>
      </c>
      <c r="C83" s="415" t="s">
        <v>177</v>
      </c>
      <c r="D83" s="416"/>
      <c r="E83" s="7" t="s">
        <v>2921</v>
      </c>
      <c r="F83" s="8">
        <v>38</v>
      </c>
      <c r="G83" s="8">
        <v>2</v>
      </c>
      <c r="H83" s="8">
        <v>2</v>
      </c>
      <c r="I83" s="8"/>
      <c r="J83" s="8"/>
      <c r="K83" s="8">
        <v>42</v>
      </c>
      <c r="L83" s="8">
        <v>88</v>
      </c>
    </row>
    <row r="84" spans="1:12" ht="38.25" customHeight="1" x14ac:dyDescent="0.2">
      <c r="A84" s="162">
        <v>1</v>
      </c>
      <c r="B84" s="7" t="s">
        <v>178</v>
      </c>
      <c r="C84" s="415" t="s">
        <v>179</v>
      </c>
      <c r="D84" s="416"/>
      <c r="E84" s="7" t="s">
        <v>2922</v>
      </c>
      <c r="F84" s="8">
        <v>87</v>
      </c>
      <c r="G84" s="8"/>
      <c r="H84" s="8">
        <v>1</v>
      </c>
      <c r="I84" s="8"/>
      <c r="J84" s="8"/>
      <c r="K84" s="8">
        <v>88</v>
      </c>
      <c r="L84" s="8">
        <v>175</v>
      </c>
    </row>
    <row r="85" spans="1:12" ht="38.25" customHeight="1" x14ac:dyDescent="0.2">
      <c r="A85" s="162">
        <v>1</v>
      </c>
      <c r="B85" s="7" t="s">
        <v>180</v>
      </c>
      <c r="C85" s="415" t="s">
        <v>181</v>
      </c>
      <c r="D85" s="416"/>
      <c r="E85" s="7" t="s">
        <v>2923</v>
      </c>
      <c r="F85" s="8">
        <v>12</v>
      </c>
      <c r="G85" s="8"/>
      <c r="H85" s="8">
        <v>4</v>
      </c>
      <c r="I85" s="8"/>
      <c r="J85" s="8"/>
      <c r="K85" s="8">
        <v>16</v>
      </c>
      <c r="L85" s="8">
        <v>32</v>
      </c>
    </row>
    <row r="86" spans="1:12" ht="38.25" customHeight="1" x14ac:dyDescent="0.2">
      <c r="A86" s="162">
        <v>1</v>
      </c>
      <c r="B86" s="7" t="s">
        <v>3512</v>
      </c>
      <c r="C86" s="415" t="s">
        <v>170</v>
      </c>
      <c r="D86" s="416"/>
      <c r="E86" s="7" t="s">
        <v>2891</v>
      </c>
      <c r="F86" s="8">
        <v>246</v>
      </c>
      <c r="G86" s="8"/>
      <c r="H86" s="8">
        <v>23</v>
      </c>
      <c r="I86" s="8"/>
      <c r="J86" s="8"/>
      <c r="K86" s="8">
        <v>269</v>
      </c>
      <c r="L86" s="8">
        <v>538</v>
      </c>
    </row>
    <row r="87" spans="1:12" ht="25.5" x14ac:dyDescent="0.2">
      <c r="A87" s="162">
        <v>1</v>
      </c>
      <c r="B87" s="7" t="s">
        <v>2324</v>
      </c>
      <c r="C87" s="415" t="s">
        <v>183</v>
      </c>
      <c r="D87" s="416"/>
      <c r="E87" s="7" t="s">
        <v>2891</v>
      </c>
      <c r="F87" s="8">
        <v>119</v>
      </c>
      <c r="G87" s="8"/>
      <c r="H87" s="8">
        <v>35</v>
      </c>
      <c r="I87" s="8"/>
      <c r="J87" s="8"/>
      <c r="K87" s="8">
        <v>154</v>
      </c>
      <c r="L87" s="8">
        <v>308</v>
      </c>
    </row>
    <row r="88" spans="1:12" ht="51" customHeight="1" x14ac:dyDescent="0.2">
      <c r="A88" s="162">
        <v>1</v>
      </c>
      <c r="B88" s="7" t="s">
        <v>2325</v>
      </c>
      <c r="C88" s="415" t="s">
        <v>184</v>
      </c>
      <c r="D88" s="416"/>
      <c r="E88" s="7" t="s">
        <v>2892</v>
      </c>
      <c r="F88" s="8">
        <v>427</v>
      </c>
      <c r="G88" s="8"/>
      <c r="H88" s="8"/>
      <c r="I88" s="8"/>
      <c r="J88" s="8"/>
      <c r="K88" s="8">
        <v>427</v>
      </c>
      <c r="L88" s="8">
        <v>818</v>
      </c>
    </row>
    <row r="89" spans="1:12" ht="51" customHeight="1" x14ac:dyDescent="0.2">
      <c r="A89" s="162">
        <v>1</v>
      </c>
      <c r="B89" s="7" t="s">
        <v>2806</v>
      </c>
      <c r="C89" s="415" t="s">
        <v>2805</v>
      </c>
      <c r="D89" s="416"/>
      <c r="E89" s="7" t="s">
        <v>2892</v>
      </c>
      <c r="F89" s="8">
        <v>355</v>
      </c>
      <c r="G89" s="8"/>
      <c r="H89" s="8">
        <v>13</v>
      </c>
      <c r="I89" s="8"/>
      <c r="J89" s="8"/>
      <c r="K89" s="8">
        <v>368</v>
      </c>
      <c r="L89" s="8">
        <v>742</v>
      </c>
    </row>
    <row r="90" spans="1:12" ht="38.25" customHeight="1" x14ac:dyDescent="0.2">
      <c r="A90" s="162">
        <v>1</v>
      </c>
      <c r="B90" s="7" t="s">
        <v>2848</v>
      </c>
      <c r="C90" s="415" t="s">
        <v>223</v>
      </c>
      <c r="D90" s="416"/>
      <c r="E90" s="7" t="s">
        <v>2891</v>
      </c>
      <c r="F90" s="8">
        <v>244</v>
      </c>
      <c r="G90" s="8"/>
      <c r="H90" s="8">
        <v>6</v>
      </c>
      <c r="I90" s="8"/>
      <c r="J90" s="8"/>
      <c r="K90" s="8">
        <v>250</v>
      </c>
      <c r="L90" s="8">
        <v>500</v>
      </c>
    </row>
    <row r="91" spans="1:12" ht="38.25" customHeight="1" x14ac:dyDescent="0.2">
      <c r="A91" s="162">
        <v>1</v>
      </c>
      <c r="B91" s="7" t="s">
        <v>185</v>
      </c>
      <c r="C91" s="415" t="s">
        <v>186</v>
      </c>
      <c r="D91" s="416"/>
      <c r="E91" s="7" t="s">
        <v>2924</v>
      </c>
      <c r="F91" s="8">
        <v>14</v>
      </c>
      <c r="G91" s="8"/>
      <c r="H91" s="8"/>
      <c r="I91" s="8"/>
      <c r="J91" s="8"/>
      <c r="K91" s="8">
        <v>14</v>
      </c>
      <c r="L91" s="8">
        <v>25</v>
      </c>
    </row>
    <row r="92" spans="1:12" ht="38.25" customHeight="1" x14ac:dyDescent="0.2">
      <c r="A92" s="162">
        <v>1</v>
      </c>
      <c r="B92" s="7" t="s">
        <v>187</v>
      </c>
      <c r="C92" s="415" t="s">
        <v>188</v>
      </c>
      <c r="D92" s="416"/>
      <c r="E92" s="7" t="s">
        <v>2697</v>
      </c>
      <c r="F92" s="8">
        <v>12</v>
      </c>
      <c r="G92" s="8"/>
      <c r="H92" s="8">
        <v>1</v>
      </c>
      <c r="I92" s="8"/>
      <c r="J92" s="8"/>
      <c r="K92" s="8">
        <v>13</v>
      </c>
      <c r="L92" s="8">
        <v>26</v>
      </c>
    </row>
    <row r="93" spans="1:12" ht="38.25" customHeight="1" x14ac:dyDescent="0.2">
      <c r="A93" s="162">
        <v>1</v>
      </c>
      <c r="B93" s="7" t="s">
        <v>189</v>
      </c>
      <c r="C93" s="415" t="s">
        <v>190</v>
      </c>
      <c r="D93" s="416"/>
      <c r="E93" s="7" t="s">
        <v>2698</v>
      </c>
      <c r="F93" s="8">
        <v>13</v>
      </c>
      <c r="G93" s="8"/>
      <c r="H93" s="8">
        <v>1</v>
      </c>
      <c r="I93" s="8"/>
      <c r="J93" s="8"/>
      <c r="K93" s="8">
        <v>14</v>
      </c>
      <c r="L93" s="8">
        <v>28</v>
      </c>
    </row>
    <row r="94" spans="1:12" ht="38.25" customHeight="1" x14ac:dyDescent="0.2">
      <c r="A94" s="162">
        <v>1</v>
      </c>
      <c r="B94" s="7" t="s">
        <v>2376</v>
      </c>
      <c r="C94" s="415" t="s">
        <v>2377</v>
      </c>
      <c r="D94" s="416"/>
      <c r="E94" s="7" t="s">
        <v>2891</v>
      </c>
      <c r="F94" s="8">
        <v>233</v>
      </c>
      <c r="G94" s="8"/>
      <c r="H94" s="8">
        <v>3</v>
      </c>
      <c r="I94" s="8"/>
      <c r="J94" s="8"/>
      <c r="K94" s="8">
        <v>236</v>
      </c>
      <c r="L94" s="8">
        <v>455</v>
      </c>
    </row>
    <row r="95" spans="1:12" ht="51" customHeight="1" x14ac:dyDescent="0.2">
      <c r="A95" s="162">
        <v>1</v>
      </c>
      <c r="B95" s="141" t="s">
        <v>2225</v>
      </c>
      <c r="C95" s="415" t="s">
        <v>191</v>
      </c>
      <c r="D95" s="416"/>
      <c r="E95" s="302" t="s">
        <v>2699</v>
      </c>
      <c r="F95" s="8">
        <v>178</v>
      </c>
      <c r="G95" s="8"/>
      <c r="H95" s="8">
        <v>12</v>
      </c>
      <c r="I95" s="8"/>
      <c r="J95" s="8"/>
      <c r="K95" s="8">
        <v>190</v>
      </c>
      <c r="L95" s="8">
        <v>358</v>
      </c>
    </row>
    <row r="96" spans="1:12" ht="76.5" customHeight="1" x14ac:dyDescent="0.2">
      <c r="A96" s="162">
        <v>1</v>
      </c>
      <c r="B96" s="7" t="s">
        <v>193</v>
      </c>
      <c r="C96" s="415" t="s">
        <v>2591</v>
      </c>
      <c r="D96" s="416"/>
      <c r="E96" s="7" t="s">
        <v>2925</v>
      </c>
      <c r="F96" s="8">
        <v>294</v>
      </c>
      <c r="G96" s="8"/>
      <c r="H96" s="8">
        <v>9</v>
      </c>
      <c r="I96" s="8"/>
      <c r="J96" s="8"/>
      <c r="K96" s="8">
        <v>303</v>
      </c>
      <c r="L96" s="8">
        <v>535</v>
      </c>
    </row>
    <row r="97" spans="1:13" ht="89.25" x14ac:dyDescent="0.2">
      <c r="A97" s="162">
        <v>1</v>
      </c>
      <c r="B97" s="7" t="s">
        <v>3513</v>
      </c>
      <c r="C97" s="415" t="s">
        <v>194</v>
      </c>
      <c r="D97" s="416"/>
      <c r="E97" s="7" t="s">
        <v>2900</v>
      </c>
      <c r="F97" s="8">
        <v>290</v>
      </c>
      <c r="G97" s="8">
        <v>97</v>
      </c>
      <c r="H97" s="8">
        <v>34</v>
      </c>
      <c r="I97" s="8"/>
      <c r="J97" s="8"/>
      <c r="K97" s="8">
        <v>421</v>
      </c>
      <c r="L97" s="8">
        <v>1071</v>
      </c>
    </row>
    <row r="98" spans="1:13" ht="38.25" customHeight="1" x14ac:dyDescent="0.2">
      <c r="A98" s="162">
        <v>1</v>
      </c>
      <c r="B98" s="7" t="s">
        <v>195</v>
      </c>
      <c r="C98" s="415" t="s">
        <v>196</v>
      </c>
      <c r="D98" s="416"/>
      <c r="E98" s="7" t="s">
        <v>2900</v>
      </c>
      <c r="F98" s="8">
        <v>219</v>
      </c>
      <c r="G98" s="8"/>
      <c r="H98" s="8">
        <v>4</v>
      </c>
      <c r="I98" s="8"/>
      <c r="J98" s="8"/>
      <c r="K98" s="8">
        <v>223</v>
      </c>
      <c r="L98" s="8">
        <v>443</v>
      </c>
    </row>
    <row r="99" spans="1:13" ht="51" customHeight="1" x14ac:dyDescent="0.2">
      <c r="A99" s="162">
        <v>1</v>
      </c>
      <c r="B99" s="7" t="s">
        <v>197</v>
      </c>
      <c r="C99" s="415" t="s">
        <v>198</v>
      </c>
      <c r="D99" s="416"/>
      <c r="E99" s="7" t="s">
        <v>2900</v>
      </c>
      <c r="F99" s="8">
        <v>218</v>
      </c>
      <c r="G99" s="8"/>
      <c r="H99" s="8">
        <v>26</v>
      </c>
      <c r="I99" s="8"/>
      <c r="J99" s="8"/>
      <c r="K99" s="8">
        <v>244</v>
      </c>
      <c r="L99" s="8">
        <v>457</v>
      </c>
    </row>
    <row r="100" spans="1:13" ht="38.25" customHeight="1" x14ac:dyDescent="0.2">
      <c r="A100" s="162">
        <v>1</v>
      </c>
      <c r="B100" s="7" t="s">
        <v>199</v>
      </c>
      <c r="C100" s="415" t="s">
        <v>200</v>
      </c>
      <c r="D100" s="416"/>
      <c r="E100" s="7" t="s">
        <v>2900</v>
      </c>
      <c r="F100" s="8">
        <v>160</v>
      </c>
      <c r="G100" s="8">
        <v>20</v>
      </c>
      <c r="H100" s="8"/>
      <c r="I100" s="8"/>
      <c r="J100" s="8"/>
      <c r="K100" s="8">
        <v>180</v>
      </c>
      <c r="L100" s="8">
        <v>400</v>
      </c>
    </row>
    <row r="101" spans="1:13" ht="51" customHeight="1" x14ac:dyDescent="0.2">
      <c r="A101" s="162">
        <v>1</v>
      </c>
      <c r="B101" s="7" t="s">
        <v>201</v>
      </c>
      <c r="C101" s="415" t="s">
        <v>202</v>
      </c>
      <c r="D101" s="416"/>
      <c r="E101" s="7" t="s">
        <v>2926</v>
      </c>
      <c r="F101" s="8">
        <v>234</v>
      </c>
      <c r="G101" s="8">
        <v>65</v>
      </c>
      <c r="H101" s="8">
        <v>30</v>
      </c>
      <c r="I101" s="8"/>
      <c r="J101" s="8"/>
      <c r="K101" s="8">
        <v>329</v>
      </c>
      <c r="L101" s="8">
        <v>812</v>
      </c>
    </row>
    <row r="102" spans="1:13" ht="102" customHeight="1" x14ac:dyDescent="0.2">
      <c r="A102" s="162">
        <v>1</v>
      </c>
      <c r="B102" s="7" t="s">
        <v>203</v>
      </c>
      <c r="C102" s="415" t="s">
        <v>204</v>
      </c>
      <c r="D102" s="416"/>
      <c r="E102" s="7" t="s">
        <v>2900</v>
      </c>
      <c r="F102" s="8">
        <v>104</v>
      </c>
      <c r="G102" s="8"/>
      <c r="H102" s="8">
        <v>10</v>
      </c>
      <c r="I102" s="8"/>
      <c r="J102" s="8"/>
      <c r="K102" s="8">
        <v>114</v>
      </c>
      <c r="L102" s="8">
        <v>226</v>
      </c>
    </row>
    <row r="103" spans="1:13" ht="51" x14ac:dyDescent="0.2">
      <c r="A103" s="162">
        <v>1</v>
      </c>
      <c r="B103" s="141" t="s">
        <v>3511</v>
      </c>
      <c r="C103" s="415" t="s">
        <v>78</v>
      </c>
      <c r="D103" s="416"/>
      <c r="E103" s="7" t="s">
        <v>2900</v>
      </c>
      <c r="F103" s="8">
        <v>211</v>
      </c>
      <c r="G103" s="8">
        <v>4</v>
      </c>
      <c r="H103" s="8">
        <v>27</v>
      </c>
      <c r="I103" s="8"/>
      <c r="J103" s="8"/>
      <c r="K103" s="8">
        <v>242</v>
      </c>
      <c r="L103" s="8">
        <v>468</v>
      </c>
    </row>
    <row r="104" spans="1:13" ht="38.25" customHeight="1" x14ac:dyDescent="0.2">
      <c r="A104" s="162">
        <v>1</v>
      </c>
      <c r="B104" s="7" t="s">
        <v>205</v>
      </c>
      <c r="C104" s="415" t="s">
        <v>206</v>
      </c>
      <c r="D104" s="416"/>
      <c r="E104" s="7" t="s">
        <v>2927</v>
      </c>
      <c r="F104" s="8">
        <v>11</v>
      </c>
      <c r="G104" s="8"/>
      <c r="H104" s="8"/>
      <c r="I104" s="8"/>
      <c r="J104" s="8"/>
      <c r="K104" s="8">
        <v>11</v>
      </c>
      <c r="L104" s="8">
        <v>22</v>
      </c>
    </row>
    <row r="105" spans="1:13" ht="38.25" customHeight="1" x14ac:dyDescent="0.2">
      <c r="A105" s="162">
        <v>1</v>
      </c>
      <c r="B105" s="7" t="s">
        <v>207</v>
      </c>
      <c r="C105" s="415" t="s">
        <v>208</v>
      </c>
      <c r="D105" s="416"/>
      <c r="E105" s="7" t="s">
        <v>2928</v>
      </c>
      <c r="F105" s="8">
        <v>12</v>
      </c>
      <c r="G105" s="8"/>
      <c r="H105" s="8">
        <v>1</v>
      </c>
      <c r="I105" s="8"/>
      <c r="J105" s="8"/>
      <c r="K105" s="8">
        <v>13</v>
      </c>
      <c r="L105" s="8">
        <v>26</v>
      </c>
    </row>
    <row r="106" spans="1:13" ht="38.25" customHeight="1" x14ac:dyDescent="0.2">
      <c r="A106" s="162">
        <v>1</v>
      </c>
      <c r="B106" s="7" t="s">
        <v>209</v>
      </c>
      <c r="C106" s="415" t="s">
        <v>210</v>
      </c>
      <c r="D106" s="416"/>
      <c r="E106" s="7" t="s">
        <v>2929</v>
      </c>
      <c r="F106" s="8">
        <v>3</v>
      </c>
      <c r="G106" s="8"/>
      <c r="H106" s="8">
        <v>9</v>
      </c>
      <c r="I106" s="8"/>
      <c r="J106" s="8"/>
      <c r="K106" s="8">
        <v>12</v>
      </c>
      <c r="L106" s="8">
        <v>30</v>
      </c>
    </row>
    <row r="107" spans="1:13" ht="25.5" customHeight="1" x14ac:dyDescent="0.2">
      <c r="A107" s="162">
        <v>1</v>
      </c>
      <c r="B107" s="7" t="s">
        <v>211</v>
      </c>
      <c r="C107" s="415" t="s">
        <v>212</v>
      </c>
      <c r="D107" s="416"/>
      <c r="E107" s="7" t="s">
        <v>2930</v>
      </c>
      <c r="F107" s="8">
        <v>54</v>
      </c>
      <c r="G107" s="8"/>
      <c r="H107" s="8">
        <v>5</v>
      </c>
      <c r="I107" s="8"/>
      <c r="J107" s="8"/>
      <c r="K107" s="8">
        <v>59</v>
      </c>
      <c r="L107" s="8">
        <v>94</v>
      </c>
    </row>
    <row r="108" spans="1:13" ht="38.25" customHeight="1" x14ac:dyDescent="0.2">
      <c r="A108" s="162">
        <v>1</v>
      </c>
      <c r="B108" s="7" t="s">
        <v>213</v>
      </c>
      <c r="C108" s="415" t="s">
        <v>214</v>
      </c>
      <c r="D108" s="416"/>
      <c r="E108" s="7" t="s">
        <v>2931</v>
      </c>
      <c r="F108" s="8">
        <v>24</v>
      </c>
      <c r="G108" s="8"/>
      <c r="H108" s="8"/>
      <c r="I108" s="8"/>
      <c r="J108" s="8"/>
      <c r="K108" s="8">
        <v>24</v>
      </c>
      <c r="L108" s="8">
        <v>48</v>
      </c>
    </row>
    <row r="109" spans="1:13" ht="38.25" customHeight="1" x14ac:dyDescent="0.2">
      <c r="A109" s="162">
        <v>1</v>
      </c>
      <c r="B109" s="7" t="s">
        <v>215</v>
      </c>
      <c r="C109" s="415" t="s">
        <v>216</v>
      </c>
      <c r="D109" s="416"/>
      <c r="E109" s="7" t="s">
        <v>2932</v>
      </c>
      <c r="F109" s="8">
        <v>30</v>
      </c>
      <c r="G109" s="8"/>
      <c r="H109" s="8">
        <v>2</v>
      </c>
      <c r="I109" s="8"/>
      <c r="J109" s="8"/>
      <c r="K109" s="8">
        <v>32</v>
      </c>
      <c r="L109" s="8">
        <v>64</v>
      </c>
    </row>
    <row r="110" spans="1:13" x14ac:dyDescent="0.2">
      <c r="A110" s="15">
        <f>COUNT(A111:A115)</f>
        <v>5</v>
      </c>
      <c r="B110" s="5" t="s">
        <v>36</v>
      </c>
      <c r="C110" s="413"/>
      <c r="D110" s="414"/>
      <c r="E110" s="5"/>
      <c r="F110" s="6">
        <f t="shared" ref="F110:L110" si="3">SUM(F111:F115)</f>
        <v>628</v>
      </c>
      <c r="G110" s="6">
        <f t="shared" si="3"/>
        <v>0</v>
      </c>
      <c r="H110" s="6">
        <f t="shared" si="3"/>
        <v>33</v>
      </c>
      <c r="I110" s="6">
        <f t="shared" si="3"/>
        <v>0</v>
      </c>
      <c r="J110" s="6">
        <f t="shared" si="3"/>
        <v>0</v>
      </c>
      <c r="K110" s="6">
        <f t="shared" si="3"/>
        <v>661</v>
      </c>
      <c r="L110" s="6">
        <f t="shared" si="3"/>
        <v>1324</v>
      </c>
      <c r="M110" s="6">
        <f>SUM(M111:M114)</f>
        <v>0</v>
      </c>
    </row>
    <row r="111" spans="1:13" ht="38.25" customHeight="1" x14ac:dyDescent="0.2">
      <c r="A111" s="162">
        <v>1</v>
      </c>
      <c r="B111" s="7" t="s">
        <v>217</v>
      </c>
      <c r="C111" s="415" t="s">
        <v>218</v>
      </c>
      <c r="D111" s="416"/>
      <c r="E111" s="7" t="s">
        <v>2895</v>
      </c>
      <c r="F111" s="8">
        <v>198</v>
      </c>
      <c r="G111" s="8"/>
      <c r="H111" s="8">
        <v>11</v>
      </c>
      <c r="I111" s="8"/>
      <c r="J111" s="8"/>
      <c r="K111" s="8">
        <v>209</v>
      </c>
      <c r="L111" s="8">
        <v>418</v>
      </c>
    </row>
    <row r="112" spans="1:13" ht="38.25" customHeight="1" x14ac:dyDescent="0.2">
      <c r="A112" s="162">
        <v>1</v>
      </c>
      <c r="B112" s="7" t="s">
        <v>219</v>
      </c>
      <c r="C112" s="415" t="s">
        <v>220</v>
      </c>
      <c r="D112" s="416"/>
      <c r="E112" s="7" t="s">
        <v>2933</v>
      </c>
      <c r="F112" s="8">
        <v>66</v>
      </c>
      <c r="G112" s="8"/>
      <c r="H112" s="8">
        <v>1</v>
      </c>
      <c r="I112" s="8"/>
      <c r="J112" s="8"/>
      <c r="K112" s="8">
        <v>67</v>
      </c>
      <c r="L112" s="8">
        <v>134</v>
      </c>
    </row>
    <row r="113" spans="1:13" ht="38.25" customHeight="1" x14ac:dyDescent="0.2">
      <c r="A113" s="162">
        <v>1</v>
      </c>
      <c r="B113" s="7" t="s">
        <v>221</v>
      </c>
      <c r="C113" s="415" t="s">
        <v>222</v>
      </c>
      <c r="D113" s="416"/>
      <c r="E113" s="7" t="s">
        <v>2934</v>
      </c>
      <c r="F113" s="8">
        <v>176</v>
      </c>
      <c r="G113" s="8"/>
      <c r="H113" s="8">
        <v>10</v>
      </c>
      <c r="I113" s="8"/>
      <c r="J113" s="8"/>
      <c r="K113" s="8">
        <v>186</v>
      </c>
      <c r="L113" s="8">
        <v>372</v>
      </c>
    </row>
    <row r="114" spans="1:13" ht="38.25" customHeight="1" x14ac:dyDescent="0.2">
      <c r="A114" s="162">
        <v>1</v>
      </c>
      <c r="B114" s="7" t="s">
        <v>224</v>
      </c>
      <c r="C114" s="415" t="s">
        <v>225</v>
      </c>
      <c r="D114" s="416"/>
      <c r="E114" s="7" t="s">
        <v>2895</v>
      </c>
      <c r="F114" s="8">
        <v>99</v>
      </c>
      <c r="G114" s="8"/>
      <c r="H114" s="8">
        <v>2</v>
      </c>
      <c r="I114" s="8"/>
      <c r="J114" s="8"/>
      <c r="K114" s="8">
        <v>101</v>
      </c>
      <c r="L114" s="8">
        <v>202</v>
      </c>
    </row>
    <row r="115" spans="1:13" s="330" customFormat="1" ht="38.25" customHeight="1" x14ac:dyDescent="0.2">
      <c r="A115" s="162">
        <v>1</v>
      </c>
      <c r="B115" s="329" t="s">
        <v>2770</v>
      </c>
      <c r="C115" s="422" t="s">
        <v>2771</v>
      </c>
      <c r="D115" s="423"/>
      <c r="E115" s="329" t="s">
        <v>2772</v>
      </c>
      <c r="F115" s="8">
        <v>89</v>
      </c>
      <c r="G115" s="8"/>
      <c r="H115" s="8">
        <v>9</v>
      </c>
      <c r="I115" s="8"/>
      <c r="J115" s="8"/>
      <c r="K115" s="8">
        <v>98</v>
      </c>
      <c r="L115" s="8">
        <v>198</v>
      </c>
    </row>
    <row r="116" spans="1:13" x14ac:dyDescent="0.2">
      <c r="A116" s="16">
        <f>SUM(A110,A56,A13,A8)</f>
        <v>104</v>
      </c>
      <c r="B116" s="17"/>
      <c r="C116" s="417"/>
      <c r="D116" s="418"/>
      <c r="E116" s="17"/>
      <c r="F116" s="9">
        <f t="shared" ref="F116:K116" si="4">SUM(F110+F56+F13+F8)</f>
        <v>12828</v>
      </c>
      <c r="G116" s="134">
        <f t="shared" si="4"/>
        <v>383</v>
      </c>
      <c r="H116" s="134">
        <f t="shared" si="4"/>
        <v>811</v>
      </c>
      <c r="I116" s="134">
        <f t="shared" si="4"/>
        <v>0</v>
      </c>
      <c r="J116" s="134">
        <f t="shared" si="4"/>
        <v>0</v>
      </c>
      <c r="K116" s="134">
        <f t="shared" si="4"/>
        <v>14022</v>
      </c>
      <c r="L116" s="142">
        <f>SUM(L8+L13+L56+L110)</f>
        <v>27871</v>
      </c>
    </row>
    <row r="117" spans="1:13" x14ac:dyDescent="0.2">
      <c r="A117" s="2"/>
      <c r="B117" s="2"/>
      <c r="C117" s="421"/>
      <c r="D117" s="421"/>
      <c r="E117" s="2"/>
      <c r="F117" s="2"/>
      <c r="G117" s="2"/>
      <c r="H117" s="2"/>
      <c r="I117" s="2"/>
      <c r="J117" s="2"/>
      <c r="K117" s="2"/>
      <c r="L117" s="2"/>
    </row>
    <row r="118" spans="1:13" ht="12.75" customHeight="1" x14ac:dyDescent="0.2">
      <c r="A118" s="427" t="s">
        <v>2</v>
      </c>
      <c r="B118" s="427"/>
      <c r="C118" s="427"/>
      <c r="D118" s="427"/>
      <c r="E118" s="2"/>
      <c r="F118" s="435" t="s">
        <v>8</v>
      </c>
      <c r="G118" s="398"/>
      <c r="H118" s="398"/>
      <c r="I118" s="398"/>
      <c r="J118" s="398"/>
      <c r="K118" s="398"/>
      <c r="L118" s="398"/>
    </row>
    <row r="119" spans="1:13" ht="12.75" customHeight="1" x14ac:dyDescent="0.2">
      <c r="A119" s="11" t="s">
        <v>53</v>
      </c>
      <c r="B119" s="11" t="s">
        <v>54</v>
      </c>
      <c r="C119" s="428" t="s">
        <v>55</v>
      </c>
      <c r="D119" s="429"/>
      <c r="E119" s="11" t="s">
        <v>56</v>
      </c>
      <c r="F119" s="12"/>
      <c r="G119" s="434" t="s">
        <v>57</v>
      </c>
      <c r="H119" s="388"/>
      <c r="I119" s="388"/>
      <c r="J119" s="388"/>
      <c r="K119" s="389"/>
      <c r="L119" s="12"/>
    </row>
    <row r="120" spans="1:13" ht="25.5" customHeight="1" x14ac:dyDescent="0.2">
      <c r="A120" s="13"/>
      <c r="B120" s="13" t="s">
        <v>58</v>
      </c>
      <c r="C120" s="419" t="s">
        <v>59</v>
      </c>
      <c r="D120" s="420"/>
      <c r="E120" s="14" t="s">
        <v>60</v>
      </c>
      <c r="F120" s="12" t="s">
        <v>61</v>
      </c>
      <c r="G120" s="12" t="s">
        <v>62</v>
      </c>
      <c r="H120" s="12" t="s">
        <v>63</v>
      </c>
      <c r="I120" s="12" t="s">
        <v>64</v>
      </c>
      <c r="J120" s="12" t="s">
        <v>65</v>
      </c>
      <c r="K120" s="12" t="s">
        <v>66</v>
      </c>
      <c r="L120" s="12" t="s">
        <v>67</v>
      </c>
    </row>
    <row r="121" spans="1:13" x14ac:dyDescent="0.2">
      <c r="A121" s="15">
        <v>0</v>
      </c>
      <c r="B121" s="5" t="s">
        <v>33</v>
      </c>
      <c r="C121" s="413"/>
      <c r="D121" s="414"/>
      <c r="E121" s="5"/>
      <c r="F121" s="6"/>
      <c r="G121" s="6"/>
      <c r="H121" s="6"/>
      <c r="I121" s="6"/>
      <c r="J121" s="6"/>
      <c r="K121" s="6"/>
      <c r="L121" s="6"/>
    </row>
    <row r="122" spans="1:13" ht="25.5" x14ac:dyDescent="0.2">
      <c r="A122" s="8"/>
      <c r="B122" s="7"/>
      <c r="C122" s="415" t="s">
        <v>226</v>
      </c>
      <c r="D122" s="416"/>
      <c r="E122" s="7" t="s">
        <v>227</v>
      </c>
      <c r="F122" s="8"/>
      <c r="G122" s="8"/>
      <c r="H122" s="8"/>
      <c r="I122" s="8"/>
      <c r="J122" s="8"/>
      <c r="K122" s="8"/>
      <c r="L122" s="8"/>
    </row>
    <row r="123" spans="1:13" x14ac:dyDescent="0.2">
      <c r="A123" s="15">
        <v>0</v>
      </c>
      <c r="B123" s="5" t="s">
        <v>34</v>
      </c>
      <c r="C123" s="413"/>
      <c r="D123" s="414"/>
      <c r="E123" s="5"/>
      <c r="F123" s="6"/>
      <c r="G123" s="6"/>
      <c r="H123" s="6"/>
      <c r="I123" s="6"/>
      <c r="J123" s="6"/>
      <c r="K123" s="6"/>
      <c r="L123" s="6"/>
    </row>
    <row r="124" spans="1:13" ht="25.5" x14ac:dyDescent="0.2">
      <c r="A124" s="8"/>
      <c r="B124" s="7"/>
      <c r="C124" s="415" t="s">
        <v>226</v>
      </c>
      <c r="D124" s="416"/>
      <c r="E124" s="7" t="s">
        <v>227</v>
      </c>
      <c r="F124" s="8"/>
      <c r="G124" s="8"/>
      <c r="H124" s="8"/>
      <c r="I124" s="8"/>
      <c r="J124" s="8"/>
      <c r="K124" s="8"/>
      <c r="L124" s="8"/>
    </row>
    <row r="125" spans="1:13" x14ac:dyDescent="0.2">
      <c r="A125" s="15">
        <f>COUNT(A126:A129)</f>
        <v>4</v>
      </c>
      <c r="B125" s="5" t="s">
        <v>35</v>
      </c>
      <c r="C125" s="413"/>
      <c r="D125" s="414"/>
      <c r="E125" s="5"/>
      <c r="F125" s="6">
        <f t="shared" ref="F125:M125" si="5">SUM(F126:F129)</f>
        <v>0</v>
      </c>
      <c r="G125" s="6">
        <f t="shared" si="5"/>
        <v>0</v>
      </c>
      <c r="H125" s="6">
        <f t="shared" si="5"/>
        <v>0</v>
      </c>
      <c r="I125" s="6">
        <f t="shared" si="5"/>
        <v>24</v>
      </c>
      <c r="J125" s="6">
        <f t="shared" si="5"/>
        <v>215</v>
      </c>
      <c r="K125" s="6">
        <f t="shared" si="5"/>
        <v>239</v>
      </c>
      <c r="L125" s="6">
        <f t="shared" si="5"/>
        <v>682</v>
      </c>
      <c r="M125" s="6">
        <f t="shared" si="5"/>
        <v>0</v>
      </c>
    </row>
    <row r="126" spans="1:13" ht="38.25" customHeight="1" x14ac:dyDescent="0.2">
      <c r="A126" s="162">
        <v>1</v>
      </c>
      <c r="B126" s="7" t="s">
        <v>228</v>
      </c>
      <c r="C126" s="415" t="s">
        <v>229</v>
      </c>
      <c r="D126" s="416"/>
      <c r="E126" s="7" t="s">
        <v>2935</v>
      </c>
      <c r="F126" s="8"/>
      <c r="G126" s="8"/>
      <c r="H126" s="8"/>
      <c r="I126" s="8"/>
      <c r="J126" s="8">
        <v>22</v>
      </c>
      <c r="K126" s="8">
        <v>22</v>
      </c>
      <c r="L126" s="8">
        <v>54</v>
      </c>
    </row>
    <row r="127" spans="1:13" ht="38.25" customHeight="1" x14ac:dyDescent="0.2">
      <c r="A127" s="162">
        <v>1</v>
      </c>
      <c r="B127" s="7" t="s">
        <v>230</v>
      </c>
      <c r="C127" s="415" t="s">
        <v>231</v>
      </c>
      <c r="D127" s="416"/>
      <c r="E127" s="7" t="s">
        <v>2936</v>
      </c>
      <c r="F127" s="8"/>
      <c r="G127" s="8"/>
      <c r="H127" s="8"/>
      <c r="I127" s="8">
        <v>2</v>
      </c>
      <c r="J127" s="8">
        <v>9</v>
      </c>
      <c r="K127" s="8">
        <v>11</v>
      </c>
      <c r="L127" s="8">
        <v>24</v>
      </c>
    </row>
    <row r="128" spans="1:13" s="193" customFormat="1" ht="25.5" x14ac:dyDescent="0.2">
      <c r="A128" s="162">
        <v>1</v>
      </c>
      <c r="B128" s="194" t="s">
        <v>2402</v>
      </c>
      <c r="C128" s="422" t="s">
        <v>2403</v>
      </c>
      <c r="D128" s="423"/>
      <c r="E128" s="194" t="s">
        <v>2404</v>
      </c>
      <c r="F128" s="8"/>
      <c r="G128" s="8"/>
      <c r="H128" s="8"/>
      <c r="I128" s="8">
        <v>22</v>
      </c>
      <c r="J128" s="8">
        <v>157</v>
      </c>
      <c r="K128" s="8">
        <v>179</v>
      </c>
      <c r="L128" s="8">
        <v>518</v>
      </c>
    </row>
    <row r="129" spans="1:12" ht="38.25" customHeight="1" x14ac:dyDescent="0.2">
      <c r="A129" s="162">
        <v>1</v>
      </c>
      <c r="B129" s="7" t="s">
        <v>232</v>
      </c>
      <c r="C129" s="415" t="s">
        <v>233</v>
      </c>
      <c r="D129" s="416"/>
      <c r="E129" s="7" t="s">
        <v>2937</v>
      </c>
      <c r="F129" s="8"/>
      <c r="G129" s="8"/>
      <c r="H129" s="8"/>
      <c r="I129" s="8"/>
      <c r="J129" s="8">
        <v>27</v>
      </c>
      <c r="K129" s="8">
        <v>27</v>
      </c>
      <c r="L129" s="8">
        <v>86</v>
      </c>
    </row>
    <row r="130" spans="1:12" x14ac:dyDescent="0.2">
      <c r="A130" s="15">
        <v>0</v>
      </c>
      <c r="B130" s="5" t="s">
        <v>36</v>
      </c>
      <c r="C130" s="413"/>
      <c r="D130" s="414"/>
      <c r="E130" s="5"/>
      <c r="F130" s="6"/>
      <c r="G130" s="6"/>
      <c r="H130" s="6"/>
      <c r="I130" s="6"/>
      <c r="J130" s="6"/>
      <c r="K130" s="6"/>
      <c r="L130" s="6"/>
    </row>
    <row r="131" spans="1:12" ht="25.5" x14ac:dyDescent="0.2">
      <c r="A131" s="8"/>
      <c r="B131" s="7"/>
      <c r="C131" s="415" t="s">
        <v>226</v>
      </c>
      <c r="D131" s="416"/>
      <c r="E131" s="7" t="s">
        <v>227</v>
      </c>
      <c r="F131" s="8"/>
      <c r="G131" s="8"/>
      <c r="H131" s="8"/>
      <c r="I131" s="8"/>
      <c r="J131" s="8"/>
      <c r="K131" s="8"/>
      <c r="L131" s="8"/>
    </row>
    <row r="132" spans="1:12" x14ac:dyDescent="0.2">
      <c r="A132" s="16">
        <f>SUM(A121+A123+A125+A130)</f>
        <v>4</v>
      </c>
      <c r="B132" s="17"/>
      <c r="C132" s="417"/>
      <c r="D132" s="418"/>
      <c r="E132" s="17"/>
      <c r="F132" s="9">
        <f t="shared" ref="F132:L132" si="6">SUM(F121+F123+F125+F130)</f>
        <v>0</v>
      </c>
      <c r="G132" s="163">
        <f t="shared" si="6"/>
        <v>0</v>
      </c>
      <c r="H132" s="163">
        <f t="shared" si="6"/>
        <v>0</v>
      </c>
      <c r="I132" s="163">
        <f t="shared" si="6"/>
        <v>24</v>
      </c>
      <c r="J132" s="163">
        <f t="shared" si="6"/>
        <v>215</v>
      </c>
      <c r="K132" s="163">
        <f t="shared" si="6"/>
        <v>239</v>
      </c>
      <c r="L132" s="163">
        <f t="shared" si="6"/>
        <v>682</v>
      </c>
    </row>
    <row r="133" spans="1:12" x14ac:dyDescent="0.2">
      <c r="A133" s="2"/>
      <c r="B133" s="2"/>
      <c r="C133" s="421"/>
      <c r="D133" s="421"/>
      <c r="E133" s="2"/>
      <c r="F133" s="2"/>
      <c r="G133" s="2"/>
      <c r="H133" s="2"/>
      <c r="I133" s="2"/>
      <c r="J133" s="2"/>
      <c r="K133" s="2"/>
      <c r="L133" s="2"/>
    </row>
    <row r="134" spans="1:12" ht="12.75" customHeight="1" x14ac:dyDescent="0.2">
      <c r="A134" s="427" t="s">
        <v>3</v>
      </c>
      <c r="B134" s="427"/>
      <c r="C134" s="427"/>
      <c r="D134" s="427"/>
      <c r="E134" s="2"/>
      <c r="F134" s="435" t="s">
        <v>8</v>
      </c>
      <c r="G134" s="398"/>
      <c r="H134" s="398"/>
      <c r="I134" s="398"/>
      <c r="J134" s="398"/>
      <c r="K134" s="398"/>
      <c r="L134" s="398"/>
    </row>
    <row r="135" spans="1:12" ht="12.75" customHeight="1" x14ac:dyDescent="0.2">
      <c r="A135" s="11" t="s">
        <v>53</v>
      </c>
      <c r="B135" s="11" t="s">
        <v>54</v>
      </c>
      <c r="C135" s="428" t="s">
        <v>55</v>
      </c>
      <c r="D135" s="429"/>
      <c r="E135" s="11" t="s">
        <v>56</v>
      </c>
      <c r="F135" s="12"/>
      <c r="G135" s="434" t="s">
        <v>57</v>
      </c>
      <c r="H135" s="388"/>
      <c r="I135" s="388"/>
      <c r="J135" s="388"/>
      <c r="K135" s="389"/>
      <c r="L135" s="12"/>
    </row>
    <row r="136" spans="1:12" ht="25.5" customHeight="1" x14ac:dyDescent="0.2">
      <c r="A136" s="13"/>
      <c r="B136" s="13" t="s">
        <v>58</v>
      </c>
      <c r="C136" s="419" t="s">
        <v>59</v>
      </c>
      <c r="D136" s="420"/>
      <c r="E136" s="14" t="s">
        <v>60</v>
      </c>
      <c r="F136" s="12" t="s">
        <v>61</v>
      </c>
      <c r="G136" s="12" t="s">
        <v>62</v>
      </c>
      <c r="H136" s="12" t="s">
        <v>63</v>
      </c>
      <c r="I136" s="12" t="s">
        <v>64</v>
      </c>
      <c r="J136" s="12" t="s">
        <v>65</v>
      </c>
      <c r="K136" s="12" t="s">
        <v>66</v>
      </c>
      <c r="L136" s="12" t="s">
        <v>67</v>
      </c>
    </row>
    <row r="137" spans="1:12" x14ac:dyDescent="0.2">
      <c r="A137" s="15">
        <f>COUNT(A138:A139)</f>
        <v>2</v>
      </c>
      <c r="B137" s="5" t="s">
        <v>33</v>
      </c>
      <c r="C137" s="413"/>
      <c r="D137" s="414"/>
      <c r="E137" s="5"/>
      <c r="F137" s="6">
        <f t="shared" ref="F137:L137" si="7">SUM(F138:F139)</f>
        <v>216</v>
      </c>
      <c r="G137" s="6">
        <f t="shared" si="7"/>
        <v>0</v>
      </c>
      <c r="H137" s="6">
        <f t="shared" si="7"/>
        <v>0</v>
      </c>
      <c r="I137" s="6">
        <f t="shared" si="7"/>
        <v>0</v>
      </c>
      <c r="J137" s="6">
        <f t="shared" si="7"/>
        <v>233</v>
      </c>
      <c r="K137" s="6">
        <f t="shared" si="7"/>
        <v>449</v>
      </c>
      <c r="L137" s="6">
        <f t="shared" si="7"/>
        <v>1109</v>
      </c>
    </row>
    <row r="138" spans="1:12" ht="38.25" customHeight="1" x14ac:dyDescent="0.2">
      <c r="A138" s="162">
        <v>1</v>
      </c>
      <c r="B138" s="7" t="s">
        <v>234</v>
      </c>
      <c r="C138" s="415" t="s">
        <v>235</v>
      </c>
      <c r="D138" s="416"/>
      <c r="E138" s="7" t="s">
        <v>2891</v>
      </c>
      <c r="F138" s="8"/>
      <c r="G138" s="8"/>
      <c r="H138" s="8"/>
      <c r="I138" s="8"/>
      <c r="J138" s="8">
        <v>233</v>
      </c>
      <c r="K138" s="8">
        <v>233</v>
      </c>
      <c r="L138" s="8">
        <v>677</v>
      </c>
    </row>
    <row r="139" spans="1:12" ht="38.25" customHeight="1" x14ac:dyDescent="0.2">
      <c r="A139" s="162">
        <v>1</v>
      </c>
      <c r="B139" s="7" t="s">
        <v>2738</v>
      </c>
      <c r="C139" s="415" t="s">
        <v>236</v>
      </c>
      <c r="D139" s="416"/>
      <c r="E139" s="7" t="s">
        <v>2895</v>
      </c>
      <c r="F139" s="8">
        <v>216</v>
      </c>
      <c r="G139" s="8"/>
      <c r="H139" s="8"/>
      <c r="I139" s="8"/>
      <c r="J139" s="8"/>
      <c r="K139" s="8">
        <v>216</v>
      </c>
      <c r="L139" s="8">
        <v>432</v>
      </c>
    </row>
    <row r="140" spans="1:12" x14ac:dyDescent="0.2">
      <c r="A140" s="15">
        <f>COUNT(A141:A149)</f>
        <v>9</v>
      </c>
      <c r="B140" s="5" t="s">
        <v>34</v>
      </c>
      <c r="C140" s="413"/>
      <c r="D140" s="414"/>
      <c r="E140" s="5"/>
      <c r="F140" s="6">
        <f t="shared" ref="F140:L140" si="8">SUM(F141:F149)</f>
        <v>928</v>
      </c>
      <c r="G140" s="6">
        <f t="shared" si="8"/>
        <v>12</v>
      </c>
      <c r="H140" s="6">
        <f t="shared" si="8"/>
        <v>62</v>
      </c>
      <c r="I140" s="6">
        <f t="shared" si="8"/>
        <v>307</v>
      </c>
      <c r="J140" s="6">
        <f t="shared" si="8"/>
        <v>1313</v>
      </c>
      <c r="K140" s="6">
        <f t="shared" si="8"/>
        <v>2622</v>
      </c>
      <c r="L140" s="6">
        <f t="shared" si="8"/>
        <v>6038</v>
      </c>
    </row>
    <row r="141" spans="1:12" ht="25.5" customHeight="1" x14ac:dyDescent="0.2">
      <c r="A141" s="162">
        <v>1</v>
      </c>
      <c r="B141" s="7" t="s">
        <v>237</v>
      </c>
      <c r="C141" s="415" t="s">
        <v>238</v>
      </c>
      <c r="D141" s="416"/>
      <c r="E141" s="357" t="s">
        <v>2858</v>
      </c>
      <c r="F141" s="8">
        <v>139</v>
      </c>
      <c r="G141" s="8">
        <v>12</v>
      </c>
      <c r="H141" s="8"/>
      <c r="I141" s="8"/>
      <c r="J141" s="8"/>
      <c r="K141" s="8">
        <v>151</v>
      </c>
      <c r="L141" s="8">
        <v>326</v>
      </c>
    </row>
    <row r="142" spans="1:12" s="240" customFormat="1" ht="38.25" x14ac:dyDescent="0.2">
      <c r="A142" s="162">
        <v>1</v>
      </c>
      <c r="B142" s="239" t="s">
        <v>2528</v>
      </c>
      <c r="C142" s="422" t="s">
        <v>2529</v>
      </c>
      <c r="D142" s="423"/>
      <c r="E142" s="239" t="s">
        <v>2530</v>
      </c>
      <c r="F142" s="8">
        <v>30</v>
      </c>
      <c r="G142" s="8"/>
      <c r="H142" s="8">
        <v>42</v>
      </c>
      <c r="I142" s="8">
        <v>11</v>
      </c>
      <c r="J142" s="8">
        <v>137</v>
      </c>
      <c r="K142" s="8">
        <v>220</v>
      </c>
      <c r="L142" s="8">
        <v>604</v>
      </c>
    </row>
    <row r="143" spans="1:12" ht="38.25" customHeight="1" x14ac:dyDescent="0.2">
      <c r="A143" s="162">
        <v>1</v>
      </c>
      <c r="B143" s="7" t="s">
        <v>239</v>
      </c>
      <c r="C143" s="415" t="s">
        <v>240</v>
      </c>
      <c r="D143" s="416"/>
      <c r="E143" s="7" t="s">
        <v>2895</v>
      </c>
      <c r="F143" s="8">
        <v>220</v>
      </c>
      <c r="G143" s="8"/>
      <c r="H143" s="8">
        <v>8</v>
      </c>
      <c r="I143" s="8"/>
      <c r="J143" s="8"/>
      <c r="K143" s="8">
        <v>228</v>
      </c>
      <c r="L143" s="8">
        <v>444</v>
      </c>
    </row>
    <row r="144" spans="1:12" ht="51" customHeight="1" x14ac:dyDescent="0.2">
      <c r="A144" s="162">
        <v>1</v>
      </c>
      <c r="B144" s="7" t="s">
        <v>241</v>
      </c>
      <c r="C144" s="415" t="s">
        <v>242</v>
      </c>
      <c r="D144" s="416"/>
      <c r="E144" s="7" t="s">
        <v>2892</v>
      </c>
      <c r="F144" s="8"/>
      <c r="G144" s="8"/>
      <c r="H144" s="8"/>
      <c r="I144" s="8">
        <v>101</v>
      </c>
      <c r="J144" s="8">
        <v>169</v>
      </c>
      <c r="K144" s="8">
        <v>270</v>
      </c>
      <c r="L144" s="8">
        <v>651</v>
      </c>
    </row>
    <row r="145" spans="1:12" ht="38.25" customHeight="1" x14ac:dyDescent="0.2">
      <c r="A145" s="162">
        <v>1</v>
      </c>
      <c r="B145" s="7" t="s">
        <v>243</v>
      </c>
      <c r="C145" s="415" t="s">
        <v>244</v>
      </c>
      <c r="D145" s="416"/>
      <c r="E145" s="7" t="s">
        <v>2891</v>
      </c>
      <c r="F145" s="8">
        <v>107</v>
      </c>
      <c r="G145" s="8"/>
      <c r="H145" s="8"/>
      <c r="I145" s="8"/>
      <c r="J145" s="8">
        <v>62</v>
      </c>
      <c r="K145" s="8">
        <v>169</v>
      </c>
      <c r="L145" s="8">
        <v>444</v>
      </c>
    </row>
    <row r="146" spans="1:12" ht="38.25" customHeight="1" x14ac:dyDescent="0.2">
      <c r="A146" s="162">
        <v>1</v>
      </c>
      <c r="B146" s="7" t="s">
        <v>245</v>
      </c>
      <c r="C146" s="415" t="s">
        <v>246</v>
      </c>
      <c r="D146" s="416"/>
      <c r="E146" s="7" t="s">
        <v>2891</v>
      </c>
      <c r="F146" s="8"/>
      <c r="G146" s="8"/>
      <c r="H146" s="8"/>
      <c r="I146" s="8">
        <v>110</v>
      </c>
      <c r="J146" s="8">
        <v>406</v>
      </c>
      <c r="K146" s="8">
        <v>516</v>
      </c>
      <c r="L146" s="8">
        <v>1174</v>
      </c>
    </row>
    <row r="147" spans="1:12" ht="38.25" x14ac:dyDescent="0.2">
      <c r="A147" s="162">
        <v>1</v>
      </c>
      <c r="B147" s="7" t="s">
        <v>247</v>
      </c>
      <c r="C147" s="415" t="s">
        <v>248</v>
      </c>
      <c r="D147" s="416"/>
      <c r="E147" s="7" t="s">
        <v>2900</v>
      </c>
      <c r="F147" s="8">
        <v>128</v>
      </c>
      <c r="G147" s="8"/>
      <c r="H147" s="8">
        <v>12</v>
      </c>
      <c r="I147" s="8"/>
      <c r="J147" s="8">
        <v>144</v>
      </c>
      <c r="K147" s="8">
        <v>284</v>
      </c>
      <c r="L147" s="8">
        <v>568</v>
      </c>
    </row>
    <row r="148" spans="1:12" ht="25.5" customHeight="1" x14ac:dyDescent="0.2">
      <c r="A148" s="162">
        <v>1</v>
      </c>
      <c r="B148" s="7" t="s">
        <v>249</v>
      </c>
      <c r="C148" s="415" t="s">
        <v>250</v>
      </c>
      <c r="D148" s="416"/>
      <c r="E148" s="7" t="s">
        <v>2938</v>
      </c>
      <c r="F148" s="8">
        <v>219</v>
      </c>
      <c r="G148" s="8"/>
      <c r="H148" s="8"/>
      <c r="I148" s="8">
        <v>23</v>
      </c>
      <c r="J148" s="8">
        <v>185</v>
      </c>
      <c r="K148" s="8">
        <v>427</v>
      </c>
      <c r="L148" s="8">
        <v>918</v>
      </c>
    </row>
    <row r="149" spans="1:12" ht="38.25" customHeight="1" x14ac:dyDescent="0.2">
      <c r="A149" s="162">
        <v>1</v>
      </c>
      <c r="B149" s="7" t="s">
        <v>251</v>
      </c>
      <c r="C149" s="415" t="s">
        <v>252</v>
      </c>
      <c r="D149" s="416"/>
      <c r="E149" s="7" t="s">
        <v>2895</v>
      </c>
      <c r="F149" s="8">
        <v>85</v>
      </c>
      <c r="G149" s="8"/>
      <c r="H149" s="8"/>
      <c r="I149" s="8">
        <v>62</v>
      </c>
      <c r="J149" s="8">
        <v>210</v>
      </c>
      <c r="K149" s="8">
        <v>357</v>
      </c>
      <c r="L149" s="8">
        <v>909</v>
      </c>
    </row>
    <row r="150" spans="1:12" x14ac:dyDescent="0.2">
      <c r="A150" s="15">
        <f>COUNT(A151:A162)</f>
        <v>12</v>
      </c>
      <c r="B150" s="5" t="s">
        <v>35</v>
      </c>
      <c r="C150" s="413"/>
      <c r="D150" s="414"/>
      <c r="E150" s="5"/>
      <c r="F150" s="6">
        <f t="shared" ref="F150:L150" si="9">SUM(F151:F162)</f>
        <v>745</v>
      </c>
      <c r="G150" s="6">
        <f t="shared" si="9"/>
        <v>7</v>
      </c>
      <c r="H150" s="6">
        <f t="shared" si="9"/>
        <v>165</v>
      </c>
      <c r="I150" s="6">
        <f t="shared" si="9"/>
        <v>537</v>
      </c>
      <c r="J150" s="6">
        <f t="shared" si="9"/>
        <v>872</v>
      </c>
      <c r="K150" s="6">
        <f t="shared" si="9"/>
        <v>2326</v>
      </c>
      <c r="L150" s="6">
        <f t="shared" si="9"/>
        <v>6014</v>
      </c>
    </row>
    <row r="151" spans="1:12" ht="38.25" customHeight="1" x14ac:dyDescent="0.2">
      <c r="A151" s="162">
        <v>1</v>
      </c>
      <c r="B151" s="7" t="s">
        <v>152</v>
      </c>
      <c r="C151" s="415" t="s">
        <v>253</v>
      </c>
      <c r="D151" s="416"/>
      <c r="E151" s="7" t="s">
        <v>2895</v>
      </c>
      <c r="F151" s="8"/>
      <c r="G151" s="8"/>
      <c r="H151" s="8"/>
      <c r="I151" s="8">
        <v>242</v>
      </c>
      <c r="J151" s="8">
        <v>219</v>
      </c>
      <c r="K151" s="8">
        <v>461</v>
      </c>
      <c r="L151" s="8">
        <v>1208</v>
      </c>
    </row>
    <row r="152" spans="1:12" ht="38.25" x14ac:dyDescent="0.2">
      <c r="A152" s="162">
        <v>1</v>
      </c>
      <c r="B152" s="7" t="s">
        <v>254</v>
      </c>
      <c r="C152" s="415" t="s">
        <v>255</v>
      </c>
      <c r="D152" s="416"/>
      <c r="E152" s="7" t="s">
        <v>2891</v>
      </c>
      <c r="F152" s="8"/>
      <c r="G152" s="8"/>
      <c r="H152" s="8"/>
      <c r="I152" s="8">
        <v>122</v>
      </c>
      <c r="J152" s="8">
        <v>108</v>
      </c>
      <c r="K152" s="8">
        <v>230</v>
      </c>
      <c r="L152" s="8">
        <v>685</v>
      </c>
    </row>
    <row r="153" spans="1:12" ht="38.25" customHeight="1" x14ac:dyDescent="0.2">
      <c r="A153" s="162">
        <v>1</v>
      </c>
      <c r="B153" s="7" t="s">
        <v>256</v>
      </c>
      <c r="C153" s="415" t="s">
        <v>257</v>
      </c>
      <c r="D153" s="416"/>
      <c r="E153" s="7" t="s">
        <v>2895</v>
      </c>
      <c r="F153" s="8">
        <v>134</v>
      </c>
      <c r="G153" s="8"/>
      <c r="H153" s="8"/>
      <c r="I153" s="8">
        <v>44</v>
      </c>
      <c r="J153" s="8">
        <v>132</v>
      </c>
      <c r="K153" s="8">
        <v>310</v>
      </c>
      <c r="L153" s="8">
        <v>706</v>
      </c>
    </row>
    <row r="154" spans="1:12" ht="38.25" customHeight="1" x14ac:dyDescent="0.2">
      <c r="A154" s="162">
        <v>1</v>
      </c>
      <c r="B154" s="7" t="s">
        <v>258</v>
      </c>
      <c r="C154" s="415" t="s">
        <v>259</v>
      </c>
      <c r="D154" s="416"/>
      <c r="E154" s="7" t="s">
        <v>2891</v>
      </c>
      <c r="F154" s="8">
        <v>149</v>
      </c>
      <c r="G154" s="8"/>
      <c r="H154" s="8">
        <v>4</v>
      </c>
      <c r="I154" s="8">
        <v>86</v>
      </c>
      <c r="J154" s="8">
        <v>2</v>
      </c>
      <c r="K154" s="8">
        <v>241</v>
      </c>
      <c r="L154" s="8">
        <v>642</v>
      </c>
    </row>
    <row r="155" spans="1:12" ht="38.25" customHeight="1" x14ac:dyDescent="0.2">
      <c r="A155" s="162">
        <v>1</v>
      </c>
      <c r="B155" s="7" t="s">
        <v>260</v>
      </c>
      <c r="C155" s="415" t="s">
        <v>261</v>
      </c>
      <c r="D155" s="416"/>
      <c r="E155" s="7" t="s">
        <v>2891</v>
      </c>
      <c r="F155" s="8">
        <v>18</v>
      </c>
      <c r="G155" s="8"/>
      <c r="H155" s="8">
        <v>36</v>
      </c>
      <c r="I155" s="8"/>
      <c r="J155" s="8"/>
      <c r="K155" s="8">
        <v>54</v>
      </c>
      <c r="L155" s="8">
        <v>108</v>
      </c>
    </row>
    <row r="156" spans="1:12" ht="38.25" x14ac:dyDescent="0.2">
      <c r="A156" s="162">
        <v>1</v>
      </c>
      <c r="B156" s="7" t="s">
        <v>2463</v>
      </c>
      <c r="C156" s="415" t="s">
        <v>262</v>
      </c>
      <c r="D156" s="416"/>
      <c r="E156" s="7" t="s">
        <v>2891</v>
      </c>
      <c r="F156" s="8"/>
      <c r="G156" s="8"/>
      <c r="H156" s="8"/>
      <c r="I156" s="8"/>
      <c r="J156" s="8">
        <v>180</v>
      </c>
      <c r="K156" s="8">
        <v>180</v>
      </c>
      <c r="L156" s="8">
        <v>558</v>
      </c>
    </row>
    <row r="157" spans="1:12" ht="38.25" customHeight="1" x14ac:dyDescent="0.2">
      <c r="A157" s="162">
        <v>1</v>
      </c>
      <c r="B157" s="7" t="s">
        <v>182</v>
      </c>
      <c r="C157" s="415" t="s">
        <v>183</v>
      </c>
      <c r="D157" s="416"/>
      <c r="E157" s="7" t="s">
        <v>2891</v>
      </c>
      <c r="F157" s="8"/>
      <c r="G157" s="8"/>
      <c r="H157" s="8">
        <v>91</v>
      </c>
      <c r="I157" s="8">
        <v>43</v>
      </c>
      <c r="J157" s="8">
        <v>21</v>
      </c>
      <c r="K157" s="8">
        <v>155</v>
      </c>
      <c r="L157" s="8">
        <v>438</v>
      </c>
    </row>
    <row r="158" spans="1:12" ht="38.25" customHeight="1" x14ac:dyDescent="0.2">
      <c r="A158" s="162">
        <v>1</v>
      </c>
      <c r="B158" s="7" t="s">
        <v>263</v>
      </c>
      <c r="C158" s="415" t="s">
        <v>264</v>
      </c>
      <c r="D158" s="416"/>
      <c r="E158" s="7" t="s">
        <v>2895</v>
      </c>
      <c r="F158" s="8">
        <v>176</v>
      </c>
      <c r="G158" s="8"/>
      <c r="H158" s="8"/>
      <c r="I158" s="8"/>
      <c r="J158" s="8">
        <v>48</v>
      </c>
      <c r="K158" s="8">
        <v>224</v>
      </c>
      <c r="L158" s="8">
        <v>456</v>
      </c>
    </row>
    <row r="159" spans="1:12" ht="38.25" customHeight="1" x14ac:dyDescent="0.2">
      <c r="A159" s="162">
        <v>1</v>
      </c>
      <c r="B159" s="7" t="s">
        <v>265</v>
      </c>
      <c r="C159" s="415" t="s">
        <v>266</v>
      </c>
      <c r="D159" s="416"/>
      <c r="E159" s="7" t="s">
        <v>2939</v>
      </c>
      <c r="F159" s="8">
        <v>14</v>
      </c>
      <c r="G159" s="8"/>
      <c r="H159" s="8">
        <v>5</v>
      </c>
      <c r="I159" s="8"/>
      <c r="J159" s="8"/>
      <c r="K159" s="8">
        <v>19</v>
      </c>
      <c r="L159" s="8">
        <v>38</v>
      </c>
    </row>
    <row r="160" spans="1:12" ht="38.25" x14ac:dyDescent="0.2">
      <c r="A160" s="162">
        <v>1</v>
      </c>
      <c r="B160" s="7" t="s">
        <v>2313</v>
      </c>
      <c r="C160" s="415" t="s">
        <v>262</v>
      </c>
      <c r="D160" s="416"/>
      <c r="E160" s="7" t="s">
        <v>2891</v>
      </c>
      <c r="F160" s="8"/>
      <c r="G160" s="8"/>
      <c r="H160" s="8"/>
      <c r="I160" s="8"/>
      <c r="J160" s="8">
        <v>162</v>
      </c>
      <c r="K160" s="8">
        <v>162</v>
      </c>
      <c r="L160" s="8">
        <v>574</v>
      </c>
    </row>
    <row r="161" spans="1:12" ht="63.75" x14ac:dyDescent="0.2">
      <c r="A161" s="162">
        <v>1</v>
      </c>
      <c r="B161" s="375" t="s">
        <v>3561</v>
      </c>
      <c r="C161" s="415" t="s">
        <v>3560</v>
      </c>
      <c r="D161" s="416"/>
      <c r="E161" s="7" t="s">
        <v>3559</v>
      </c>
      <c r="F161" s="8">
        <v>164</v>
      </c>
      <c r="G161" s="8">
        <v>7</v>
      </c>
      <c r="H161" s="8">
        <v>29</v>
      </c>
      <c r="I161" s="8"/>
      <c r="J161" s="8"/>
      <c r="K161" s="8">
        <v>200</v>
      </c>
      <c r="L161" s="8">
        <v>391</v>
      </c>
    </row>
    <row r="162" spans="1:12" ht="51" x14ac:dyDescent="0.2">
      <c r="A162" s="162">
        <v>1</v>
      </c>
      <c r="B162" s="7" t="s">
        <v>267</v>
      </c>
      <c r="C162" s="415" t="s">
        <v>200</v>
      </c>
      <c r="D162" s="416"/>
      <c r="E162" s="7" t="s">
        <v>2900</v>
      </c>
      <c r="F162" s="8">
        <v>90</v>
      </c>
      <c r="G162" s="8"/>
      <c r="H162" s="8"/>
      <c r="I162" s="8"/>
      <c r="J162" s="8"/>
      <c r="K162" s="8">
        <v>90</v>
      </c>
      <c r="L162" s="8">
        <v>210</v>
      </c>
    </row>
    <row r="163" spans="1:12" x14ac:dyDescent="0.2">
      <c r="A163" s="15">
        <f>COUNT(A164:A168)</f>
        <v>5</v>
      </c>
      <c r="B163" s="5" t="s">
        <v>36</v>
      </c>
      <c r="C163" s="413"/>
      <c r="D163" s="414"/>
      <c r="E163" s="5"/>
      <c r="F163" s="6">
        <f t="shared" ref="F163:L163" si="10">SUM(F164:F168)</f>
        <v>155</v>
      </c>
      <c r="G163" s="6">
        <f t="shared" si="10"/>
        <v>210</v>
      </c>
      <c r="H163" s="6">
        <f t="shared" si="10"/>
        <v>31</v>
      </c>
      <c r="I163" s="6">
        <f t="shared" si="10"/>
        <v>19</v>
      </c>
      <c r="J163" s="6">
        <f t="shared" si="10"/>
        <v>22</v>
      </c>
      <c r="K163" s="6">
        <f t="shared" si="10"/>
        <v>437</v>
      </c>
      <c r="L163" s="6">
        <f t="shared" si="10"/>
        <v>1394</v>
      </c>
    </row>
    <row r="164" spans="1:12" ht="51" x14ac:dyDescent="0.2">
      <c r="A164" s="162">
        <v>1</v>
      </c>
      <c r="B164" s="7" t="s">
        <v>2797</v>
      </c>
      <c r="C164" s="415" t="s">
        <v>268</v>
      </c>
      <c r="D164" s="416"/>
      <c r="E164" s="7" t="s">
        <v>2940</v>
      </c>
      <c r="F164" s="8">
        <v>21</v>
      </c>
      <c r="G164" s="8">
        <v>1</v>
      </c>
      <c r="H164" s="8">
        <v>2</v>
      </c>
      <c r="I164" s="8"/>
      <c r="J164" s="8"/>
      <c r="K164" s="8">
        <v>24</v>
      </c>
      <c r="L164" s="8">
        <v>50</v>
      </c>
    </row>
    <row r="165" spans="1:12" ht="38.25" customHeight="1" x14ac:dyDescent="0.2">
      <c r="A165" s="162">
        <v>1</v>
      </c>
      <c r="B165" s="141" t="s">
        <v>269</v>
      </c>
      <c r="C165" s="415" t="s">
        <v>270</v>
      </c>
      <c r="D165" s="416"/>
      <c r="E165" s="7" t="s">
        <v>2941</v>
      </c>
      <c r="F165" s="8">
        <v>39</v>
      </c>
      <c r="G165" s="8"/>
      <c r="H165" s="8">
        <v>11</v>
      </c>
      <c r="I165" s="8"/>
      <c r="J165" s="8"/>
      <c r="K165" s="8">
        <v>50</v>
      </c>
      <c r="L165" s="8">
        <v>110</v>
      </c>
    </row>
    <row r="166" spans="1:12" ht="63.75" x14ac:dyDescent="0.2">
      <c r="A166" s="162">
        <v>1</v>
      </c>
      <c r="B166" s="7" t="s">
        <v>3562</v>
      </c>
      <c r="C166" s="415" t="s">
        <v>3563</v>
      </c>
      <c r="D166" s="416"/>
      <c r="E166" s="7" t="s">
        <v>3553</v>
      </c>
      <c r="F166" s="8">
        <v>28</v>
      </c>
      <c r="G166" s="8">
        <v>125</v>
      </c>
      <c r="H166" s="8">
        <v>18</v>
      </c>
      <c r="I166" s="8"/>
      <c r="J166" s="8">
        <v>20</v>
      </c>
      <c r="K166" s="8">
        <v>191</v>
      </c>
      <c r="L166" s="8">
        <v>676</v>
      </c>
    </row>
    <row r="167" spans="1:12" ht="38.25" x14ac:dyDescent="0.2">
      <c r="A167" s="162">
        <v>1</v>
      </c>
      <c r="B167" s="7" t="s">
        <v>271</v>
      </c>
      <c r="C167" s="415" t="s">
        <v>272</v>
      </c>
      <c r="D167" s="416"/>
      <c r="E167" s="7" t="s">
        <v>2900</v>
      </c>
      <c r="F167" s="8">
        <v>24</v>
      </c>
      <c r="G167" s="8">
        <v>84</v>
      </c>
      <c r="H167" s="8"/>
      <c r="I167" s="8"/>
      <c r="J167" s="8"/>
      <c r="K167" s="8">
        <v>108</v>
      </c>
      <c r="L167" s="8">
        <v>384</v>
      </c>
    </row>
    <row r="168" spans="1:12" ht="76.5" x14ac:dyDescent="0.2">
      <c r="A168" s="162">
        <v>1</v>
      </c>
      <c r="B168" s="7" t="s">
        <v>3577</v>
      </c>
      <c r="C168" s="415" t="s">
        <v>273</v>
      </c>
      <c r="D168" s="416"/>
      <c r="E168" s="7" t="s">
        <v>2900</v>
      </c>
      <c r="F168" s="8">
        <v>43</v>
      </c>
      <c r="G168" s="8"/>
      <c r="H168" s="8"/>
      <c r="I168" s="8">
        <v>19</v>
      </c>
      <c r="J168" s="8">
        <v>2</v>
      </c>
      <c r="K168" s="8">
        <v>64</v>
      </c>
      <c r="L168" s="8">
        <v>174</v>
      </c>
    </row>
    <row r="169" spans="1:12" x14ac:dyDescent="0.2">
      <c r="A169" s="16">
        <f>SUM(A137+A140+A150+A163)</f>
        <v>28</v>
      </c>
      <c r="B169" s="17"/>
      <c r="C169" s="417"/>
      <c r="D169" s="418"/>
      <c r="E169" s="17"/>
      <c r="F169" s="9">
        <f t="shared" ref="F169:L169" si="11">SUM(F163+F150+F140+F137)</f>
        <v>2044</v>
      </c>
      <c r="G169" s="134">
        <f t="shared" si="11"/>
        <v>229</v>
      </c>
      <c r="H169" s="134">
        <f t="shared" si="11"/>
        <v>258</v>
      </c>
      <c r="I169" s="134">
        <f t="shared" si="11"/>
        <v>863</v>
      </c>
      <c r="J169" s="134">
        <f t="shared" si="11"/>
        <v>2440</v>
      </c>
      <c r="K169" s="134">
        <f t="shared" si="11"/>
        <v>5834</v>
      </c>
      <c r="L169" s="134">
        <f t="shared" si="11"/>
        <v>14555</v>
      </c>
    </row>
    <row r="170" spans="1:12" x14ac:dyDescent="0.2">
      <c r="A170" s="2"/>
      <c r="B170" s="2"/>
      <c r="C170" s="421"/>
      <c r="D170" s="421"/>
      <c r="E170" s="2"/>
      <c r="F170" s="2"/>
      <c r="G170" s="2"/>
      <c r="H170" s="2"/>
      <c r="I170" s="2"/>
      <c r="J170" s="2"/>
      <c r="K170" s="2"/>
      <c r="L170" s="2"/>
    </row>
    <row r="171" spans="1:12" ht="12.75" customHeight="1" x14ac:dyDescent="0.2">
      <c r="A171" s="427" t="s">
        <v>4</v>
      </c>
      <c r="B171" s="427"/>
      <c r="C171" s="427"/>
      <c r="D171" s="427"/>
      <c r="E171" s="2"/>
      <c r="F171" s="435" t="s">
        <v>8</v>
      </c>
      <c r="G171" s="398"/>
      <c r="H171" s="398"/>
      <c r="I171" s="398"/>
      <c r="J171" s="398"/>
      <c r="K171" s="398"/>
      <c r="L171" s="398"/>
    </row>
    <row r="172" spans="1:12" ht="12.75" customHeight="1" x14ac:dyDescent="0.2">
      <c r="A172" s="11" t="s">
        <v>53</v>
      </c>
      <c r="B172" s="11" t="s">
        <v>54</v>
      </c>
      <c r="C172" s="428" t="s">
        <v>55</v>
      </c>
      <c r="D172" s="429"/>
      <c r="E172" s="11" t="s">
        <v>56</v>
      </c>
      <c r="F172" s="12"/>
      <c r="G172" s="434" t="s">
        <v>57</v>
      </c>
      <c r="H172" s="388"/>
      <c r="I172" s="388"/>
      <c r="J172" s="388"/>
      <c r="K172" s="389"/>
      <c r="L172" s="12"/>
    </row>
    <row r="173" spans="1:12" ht="25.5" customHeight="1" x14ac:dyDescent="0.2">
      <c r="A173" s="13"/>
      <c r="B173" s="13" t="s">
        <v>58</v>
      </c>
      <c r="C173" s="419" t="s">
        <v>59</v>
      </c>
      <c r="D173" s="420"/>
      <c r="E173" s="14" t="s">
        <v>60</v>
      </c>
      <c r="F173" s="12" t="s">
        <v>61</v>
      </c>
      <c r="G173" s="12" t="s">
        <v>62</v>
      </c>
      <c r="H173" s="12" t="s">
        <v>63</v>
      </c>
      <c r="I173" s="12" t="s">
        <v>64</v>
      </c>
      <c r="J173" s="12" t="s">
        <v>65</v>
      </c>
      <c r="K173" s="12" t="s">
        <v>66</v>
      </c>
      <c r="L173" s="12" t="s">
        <v>67</v>
      </c>
    </row>
    <row r="174" spans="1:12" x14ac:dyDescent="0.2">
      <c r="A174" s="15">
        <f>COUNT(A175:A178)</f>
        <v>4</v>
      </c>
      <c r="B174" s="5" t="s">
        <v>33</v>
      </c>
      <c r="C174" s="413"/>
      <c r="D174" s="414"/>
      <c r="E174" s="5"/>
      <c r="F174" s="6">
        <f t="shared" ref="F174:L174" si="12">SUM(F175:F178)</f>
        <v>0</v>
      </c>
      <c r="G174" s="6">
        <f t="shared" si="12"/>
        <v>0</v>
      </c>
      <c r="H174" s="6">
        <f t="shared" si="12"/>
        <v>0</v>
      </c>
      <c r="I174" s="6">
        <f t="shared" si="12"/>
        <v>616</v>
      </c>
      <c r="J174" s="6">
        <f t="shared" si="12"/>
        <v>344</v>
      </c>
      <c r="K174" s="6">
        <f t="shared" si="12"/>
        <v>960</v>
      </c>
      <c r="L174" s="6">
        <f t="shared" si="12"/>
        <v>3381</v>
      </c>
    </row>
    <row r="175" spans="1:12" ht="38.25" customHeight="1" x14ac:dyDescent="0.2">
      <c r="A175" s="162">
        <v>1</v>
      </c>
      <c r="B175" s="7" t="s">
        <v>274</v>
      </c>
      <c r="C175" s="415" t="s">
        <v>275</v>
      </c>
      <c r="D175" s="416"/>
      <c r="E175" s="7" t="s">
        <v>2891</v>
      </c>
      <c r="F175" s="8"/>
      <c r="G175" s="8"/>
      <c r="H175" s="8"/>
      <c r="I175" s="8">
        <v>120</v>
      </c>
      <c r="J175" s="8">
        <v>2</v>
      </c>
      <c r="K175" s="8">
        <v>122</v>
      </c>
      <c r="L175" s="8">
        <v>488</v>
      </c>
    </row>
    <row r="176" spans="1:12" ht="51" customHeight="1" x14ac:dyDescent="0.2">
      <c r="A176" s="162">
        <v>1</v>
      </c>
      <c r="B176" s="7" t="s">
        <v>2326</v>
      </c>
      <c r="C176" s="415" t="s">
        <v>276</v>
      </c>
      <c r="D176" s="416"/>
      <c r="E176" s="7" t="s">
        <v>2892</v>
      </c>
      <c r="F176" s="8"/>
      <c r="G176" s="8"/>
      <c r="H176" s="8"/>
      <c r="I176" s="8">
        <v>8</v>
      </c>
      <c r="J176" s="8">
        <v>199</v>
      </c>
      <c r="K176" s="8">
        <v>207</v>
      </c>
      <c r="L176" s="8">
        <v>540</v>
      </c>
    </row>
    <row r="177" spans="1:13" ht="51" customHeight="1" x14ac:dyDescent="0.2">
      <c r="A177" s="162">
        <v>1</v>
      </c>
      <c r="B177" s="141" t="s">
        <v>2327</v>
      </c>
      <c r="C177" s="415" t="s">
        <v>277</v>
      </c>
      <c r="D177" s="416"/>
      <c r="E177" s="7" t="s">
        <v>2900</v>
      </c>
      <c r="F177" s="8"/>
      <c r="G177" s="8"/>
      <c r="H177" s="8"/>
      <c r="I177" s="8">
        <v>485</v>
      </c>
      <c r="J177" s="8">
        <v>121</v>
      </c>
      <c r="K177" s="8">
        <v>606</v>
      </c>
      <c r="L177" s="8">
        <v>2277</v>
      </c>
    </row>
    <row r="178" spans="1:13" ht="38.25" customHeight="1" x14ac:dyDescent="0.2">
      <c r="A178" s="162">
        <v>1</v>
      </c>
      <c r="B178" s="7" t="s">
        <v>125</v>
      </c>
      <c r="C178" s="415" t="s">
        <v>278</v>
      </c>
      <c r="D178" s="416"/>
      <c r="E178" s="7" t="s">
        <v>2942</v>
      </c>
      <c r="F178" s="8"/>
      <c r="G178" s="8"/>
      <c r="H178" s="8"/>
      <c r="I178" s="8">
        <v>3</v>
      </c>
      <c r="J178" s="8">
        <v>22</v>
      </c>
      <c r="K178" s="8">
        <v>25</v>
      </c>
      <c r="L178" s="8">
        <v>76</v>
      </c>
      <c r="M178" s="259"/>
    </row>
    <row r="179" spans="1:13" x14ac:dyDescent="0.2">
      <c r="A179" s="15">
        <f>COUNT(A180:A187)</f>
        <v>8</v>
      </c>
      <c r="B179" s="5" t="s">
        <v>34</v>
      </c>
      <c r="C179" s="413"/>
      <c r="D179" s="414"/>
      <c r="E179" s="5"/>
      <c r="F179" s="6">
        <f t="shared" ref="F179:L179" si="13">SUM(F180:F187)</f>
        <v>0</v>
      </c>
      <c r="G179" s="6">
        <f t="shared" si="13"/>
        <v>0</v>
      </c>
      <c r="H179" s="6">
        <f t="shared" si="13"/>
        <v>0</v>
      </c>
      <c r="I179" s="6">
        <f t="shared" si="13"/>
        <v>186</v>
      </c>
      <c r="J179" s="6">
        <f t="shared" si="13"/>
        <v>782</v>
      </c>
      <c r="K179" s="6">
        <f t="shared" si="13"/>
        <v>968</v>
      </c>
      <c r="L179" s="6">
        <f t="shared" si="13"/>
        <v>2874</v>
      </c>
    </row>
    <row r="180" spans="1:13" s="259" customFormat="1" ht="51" x14ac:dyDescent="0.2">
      <c r="A180" s="162">
        <v>1</v>
      </c>
      <c r="B180" s="260" t="s">
        <v>2604</v>
      </c>
      <c r="C180" s="422" t="s">
        <v>2605</v>
      </c>
      <c r="D180" s="423"/>
      <c r="E180" s="260" t="s">
        <v>2606</v>
      </c>
      <c r="F180" s="8"/>
      <c r="G180" s="8"/>
      <c r="H180" s="8"/>
      <c r="I180" s="8">
        <v>3</v>
      </c>
      <c r="J180" s="8"/>
      <c r="K180" s="8">
        <v>3</v>
      </c>
      <c r="L180" s="8">
        <v>12</v>
      </c>
      <c r="M180"/>
    </row>
    <row r="181" spans="1:13" ht="63.75" customHeight="1" x14ac:dyDescent="0.2">
      <c r="A181" s="162">
        <v>1</v>
      </c>
      <c r="B181" s="7" t="s">
        <v>279</v>
      </c>
      <c r="C181" s="415" t="s">
        <v>280</v>
      </c>
      <c r="D181" s="416"/>
      <c r="E181" s="7" t="s">
        <v>2943</v>
      </c>
      <c r="F181" s="8"/>
      <c r="G181" s="8"/>
      <c r="H181" s="8"/>
      <c r="I181" s="8"/>
      <c r="J181" s="8">
        <v>217</v>
      </c>
      <c r="K181" s="8">
        <v>217</v>
      </c>
      <c r="L181" s="8">
        <v>786</v>
      </c>
    </row>
    <row r="182" spans="1:13" ht="63.75" customHeight="1" x14ac:dyDescent="0.2">
      <c r="A182" s="162">
        <v>1</v>
      </c>
      <c r="B182" s="7" t="s">
        <v>2638</v>
      </c>
      <c r="C182" s="415" t="s">
        <v>119</v>
      </c>
      <c r="D182" s="416"/>
      <c r="E182" s="7" t="s">
        <v>2900</v>
      </c>
      <c r="F182" s="8"/>
      <c r="G182" s="8"/>
      <c r="H182" s="8"/>
      <c r="I182" s="8"/>
      <c r="J182" s="8">
        <v>13</v>
      </c>
      <c r="K182" s="8">
        <v>13</v>
      </c>
      <c r="L182" s="8">
        <v>27</v>
      </c>
    </row>
    <row r="183" spans="1:13" ht="38.25" customHeight="1" x14ac:dyDescent="0.2">
      <c r="A183" s="162">
        <v>1</v>
      </c>
      <c r="B183" s="7" t="s">
        <v>281</v>
      </c>
      <c r="C183" s="415" t="s">
        <v>282</v>
      </c>
      <c r="D183" s="416"/>
      <c r="E183" s="7" t="s">
        <v>2895</v>
      </c>
      <c r="F183" s="8"/>
      <c r="G183" s="8"/>
      <c r="H183" s="8"/>
      <c r="I183" s="8"/>
      <c r="J183" s="8">
        <v>34</v>
      </c>
      <c r="K183" s="8">
        <v>34</v>
      </c>
      <c r="L183" s="8">
        <v>81</v>
      </c>
    </row>
    <row r="184" spans="1:13" ht="38.25" customHeight="1" x14ac:dyDescent="0.2">
      <c r="A184" s="162">
        <v>1</v>
      </c>
      <c r="B184" s="141" t="s">
        <v>2246</v>
      </c>
      <c r="C184" s="415" t="s">
        <v>283</v>
      </c>
      <c r="D184" s="416"/>
      <c r="E184" s="135" t="s">
        <v>2891</v>
      </c>
      <c r="F184" s="8"/>
      <c r="G184" s="8"/>
      <c r="H184" s="8"/>
      <c r="I184" s="8">
        <v>179</v>
      </c>
      <c r="J184" s="8"/>
      <c r="K184" s="8">
        <v>179</v>
      </c>
      <c r="L184" s="8">
        <v>537</v>
      </c>
    </row>
    <row r="185" spans="1:13" ht="51" customHeight="1" x14ac:dyDescent="0.2">
      <c r="A185" s="162">
        <v>1</v>
      </c>
      <c r="B185" s="7" t="s">
        <v>2328</v>
      </c>
      <c r="C185" s="415" t="s">
        <v>284</v>
      </c>
      <c r="D185" s="416"/>
      <c r="E185" s="7" t="s">
        <v>2892</v>
      </c>
      <c r="F185" s="8"/>
      <c r="G185" s="8"/>
      <c r="H185" s="8"/>
      <c r="I185" s="8">
        <v>4</v>
      </c>
      <c r="J185" s="8">
        <v>214</v>
      </c>
      <c r="K185" s="8">
        <v>218</v>
      </c>
      <c r="L185" s="8">
        <v>595</v>
      </c>
    </row>
    <row r="186" spans="1:13" ht="76.5" customHeight="1" x14ac:dyDescent="0.2">
      <c r="A186" s="162">
        <v>1</v>
      </c>
      <c r="B186" s="7" t="s">
        <v>285</v>
      </c>
      <c r="C186" s="415" t="s">
        <v>286</v>
      </c>
      <c r="D186" s="416"/>
      <c r="E186" s="7" t="s">
        <v>2900</v>
      </c>
      <c r="F186" s="8"/>
      <c r="G186" s="8"/>
      <c r="H186" s="8"/>
      <c r="I186" s="8"/>
      <c r="J186" s="8">
        <v>128</v>
      </c>
      <c r="K186" s="8">
        <v>128</v>
      </c>
      <c r="L186" s="8">
        <v>368</v>
      </c>
    </row>
    <row r="187" spans="1:13" ht="51" customHeight="1" x14ac:dyDescent="0.2">
      <c r="A187" s="162">
        <v>1</v>
      </c>
      <c r="B187" s="7" t="s">
        <v>287</v>
      </c>
      <c r="C187" s="415" t="s">
        <v>288</v>
      </c>
      <c r="D187" s="416"/>
      <c r="E187" s="7" t="s">
        <v>2892</v>
      </c>
      <c r="F187" s="8"/>
      <c r="G187" s="8"/>
      <c r="H187" s="8"/>
      <c r="I187" s="8"/>
      <c r="J187" s="8">
        <v>176</v>
      </c>
      <c r="K187" s="8">
        <v>176</v>
      </c>
      <c r="L187" s="8">
        <v>468</v>
      </c>
    </row>
    <row r="188" spans="1:13" x14ac:dyDescent="0.2">
      <c r="A188" s="15">
        <f>COUNT(A189:A191)</f>
        <v>3</v>
      </c>
      <c r="B188" s="5" t="s">
        <v>35</v>
      </c>
      <c r="C188" s="413"/>
      <c r="D188" s="414"/>
      <c r="E188" s="5"/>
      <c r="F188" s="6">
        <f t="shared" ref="F188:L188" si="14">SUM(F189:F191)</f>
        <v>0</v>
      </c>
      <c r="G188" s="6">
        <f t="shared" si="14"/>
        <v>0</v>
      </c>
      <c r="H188" s="6">
        <f t="shared" si="14"/>
        <v>0</v>
      </c>
      <c r="I188" s="6">
        <f t="shared" si="14"/>
        <v>198</v>
      </c>
      <c r="J188" s="6">
        <f t="shared" si="14"/>
        <v>176</v>
      </c>
      <c r="K188" s="6">
        <f t="shared" si="14"/>
        <v>374</v>
      </c>
      <c r="L188" s="6">
        <f t="shared" si="14"/>
        <v>1168</v>
      </c>
    </row>
    <row r="189" spans="1:13" ht="38.25" customHeight="1" x14ac:dyDescent="0.2">
      <c r="A189" s="162">
        <v>3301</v>
      </c>
      <c r="B189" s="7" t="s">
        <v>289</v>
      </c>
      <c r="C189" s="415" t="s">
        <v>290</v>
      </c>
      <c r="D189" s="416"/>
      <c r="E189" s="7" t="s">
        <v>2895</v>
      </c>
      <c r="F189" s="8"/>
      <c r="G189" s="8"/>
      <c r="H189" s="8"/>
      <c r="I189" s="8">
        <v>28</v>
      </c>
      <c r="J189" s="8">
        <v>91</v>
      </c>
      <c r="K189" s="8">
        <v>119</v>
      </c>
      <c r="L189" s="8">
        <v>246</v>
      </c>
    </row>
    <row r="190" spans="1:13" ht="38.25" x14ac:dyDescent="0.2">
      <c r="A190" s="162">
        <v>8923</v>
      </c>
      <c r="B190" s="7" t="s">
        <v>2329</v>
      </c>
      <c r="C190" s="415" t="s">
        <v>291</v>
      </c>
      <c r="D190" s="416"/>
      <c r="E190" s="7" t="s">
        <v>2891</v>
      </c>
      <c r="F190" s="8"/>
      <c r="G190" s="8"/>
      <c r="H190" s="8"/>
      <c r="I190" s="8">
        <v>170</v>
      </c>
      <c r="J190" s="8"/>
      <c r="K190" s="8">
        <v>170</v>
      </c>
      <c r="L190" s="8">
        <v>596</v>
      </c>
    </row>
    <row r="191" spans="1:13" ht="63.75" customHeight="1" x14ac:dyDescent="0.2">
      <c r="A191" s="162">
        <v>3207</v>
      </c>
      <c r="B191" s="7" t="s">
        <v>292</v>
      </c>
      <c r="C191" s="415" t="s">
        <v>293</v>
      </c>
      <c r="D191" s="416"/>
      <c r="E191" s="7" t="s">
        <v>2900</v>
      </c>
      <c r="F191" s="8"/>
      <c r="G191" s="8"/>
      <c r="H191" s="8"/>
      <c r="I191" s="8"/>
      <c r="J191" s="8">
        <v>85</v>
      </c>
      <c r="K191" s="8">
        <v>85</v>
      </c>
      <c r="L191" s="8">
        <v>326</v>
      </c>
    </row>
    <row r="192" spans="1:13" x14ac:dyDescent="0.2">
      <c r="A192" s="15">
        <v>0</v>
      </c>
      <c r="B192" s="5" t="s">
        <v>36</v>
      </c>
      <c r="C192" s="413"/>
      <c r="D192" s="414"/>
      <c r="E192" s="5"/>
      <c r="F192" s="6"/>
      <c r="G192" s="6"/>
      <c r="H192" s="6"/>
      <c r="I192" s="6"/>
      <c r="J192" s="6"/>
      <c r="K192" s="6"/>
      <c r="L192" s="6"/>
    </row>
    <row r="193" spans="1:13" ht="25.5" x14ac:dyDescent="0.2">
      <c r="A193" s="8"/>
      <c r="B193" s="7"/>
      <c r="C193" s="415" t="s">
        <v>226</v>
      </c>
      <c r="D193" s="416"/>
      <c r="E193" s="7" t="s">
        <v>227</v>
      </c>
      <c r="F193" s="8"/>
      <c r="G193" s="8"/>
      <c r="H193" s="8"/>
      <c r="I193" s="8"/>
      <c r="J193" s="8"/>
      <c r="K193" s="8"/>
      <c r="L193" s="8"/>
    </row>
    <row r="194" spans="1:13" x14ac:dyDescent="0.2">
      <c r="A194" s="16">
        <f>SUM(A174+A179+A188+A192)</f>
        <v>15</v>
      </c>
      <c r="B194" s="17"/>
      <c r="C194" s="417"/>
      <c r="D194" s="418"/>
      <c r="E194" s="17"/>
      <c r="F194" s="9">
        <f t="shared" ref="F194:L194" si="15">SUM(F174+F179+F188+F192)</f>
        <v>0</v>
      </c>
      <c r="G194" s="163">
        <f t="shared" si="15"/>
        <v>0</v>
      </c>
      <c r="H194" s="163">
        <f t="shared" si="15"/>
        <v>0</v>
      </c>
      <c r="I194" s="163">
        <f t="shared" si="15"/>
        <v>1000</v>
      </c>
      <c r="J194" s="163">
        <f t="shared" si="15"/>
        <v>1302</v>
      </c>
      <c r="K194" s="163">
        <f t="shared" si="15"/>
        <v>2302</v>
      </c>
      <c r="L194" s="163">
        <f t="shared" si="15"/>
        <v>7423</v>
      </c>
    </row>
    <row r="195" spans="1:13" x14ac:dyDescent="0.2">
      <c r="A195" s="2"/>
      <c r="B195" s="2"/>
      <c r="C195" s="421"/>
      <c r="D195" s="421"/>
      <c r="E195" s="2"/>
      <c r="F195" s="2"/>
      <c r="G195" s="2"/>
      <c r="H195" s="2"/>
      <c r="I195" s="2"/>
      <c r="J195" s="2"/>
      <c r="K195" s="2"/>
      <c r="L195" s="2"/>
    </row>
    <row r="196" spans="1:13" x14ac:dyDescent="0.2">
      <c r="A196" s="427" t="s">
        <v>5</v>
      </c>
      <c r="B196" s="427"/>
      <c r="C196" s="427"/>
      <c r="D196" s="427"/>
      <c r="E196" s="2"/>
      <c r="F196" s="435" t="s">
        <v>8</v>
      </c>
      <c r="G196" s="398"/>
      <c r="H196" s="398"/>
      <c r="I196" s="398"/>
      <c r="J196" s="398"/>
      <c r="K196" s="398"/>
      <c r="L196" s="398"/>
    </row>
    <row r="197" spans="1:13" ht="12.75" customHeight="1" x14ac:dyDescent="0.2">
      <c r="A197" s="11" t="s">
        <v>53</v>
      </c>
      <c r="B197" s="11" t="s">
        <v>54</v>
      </c>
      <c r="C197" s="428" t="s">
        <v>55</v>
      </c>
      <c r="D197" s="429"/>
      <c r="E197" s="11" t="s">
        <v>56</v>
      </c>
      <c r="F197" s="434" t="s">
        <v>57</v>
      </c>
      <c r="G197" s="388"/>
      <c r="H197" s="388"/>
      <c r="I197" s="389"/>
      <c r="J197" s="12"/>
    </row>
    <row r="198" spans="1:13" ht="25.5" customHeight="1" x14ac:dyDescent="0.2">
      <c r="A198" s="13"/>
      <c r="B198" s="13" t="s">
        <v>58</v>
      </c>
      <c r="C198" s="419" t="s">
        <v>59</v>
      </c>
      <c r="D198" s="420"/>
      <c r="E198" s="14" t="s">
        <v>60</v>
      </c>
      <c r="F198" s="12" t="s">
        <v>294</v>
      </c>
      <c r="G198" s="12" t="s">
        <v>295</v>
      </c>
      <c r="H198" s="18" t="s">
        <v>296</v>
      </c>
      <c r="I198" s="12" t="s">
        <v>66</v>
      </c>
      <c r="J198" s="12" t="s">
        <v>297</v>
      </c>
    </row>
    <row r="199" spans="1:13" x14ac:dyDescent="0.2">
      <c r="A199" s="15">
        <f>COUNT(A200:A210)</f>
        <v>11</v>
      </c>
      <c r="B199" s="5" t="s">
        <v>33</v>
      </c>
      <c r="C199" s="413"/>
      <c r="D199" s="414"/>
      <c r="E199" s="5"/>
      <c r="F199" s="6">
        <f>SUM(F200:F210)</f>
        <v>521</v>
      </c>
      <c r="G199" s="6">
        <f>SUM(G200:G210)</f>
        <v>2036</v>
      </c>
      <c r="H199" s="6">
        <f>SUM(H200:H210)</f>
        <v>0</v>
      </c>
      <c r="I199" s="6">
        <f>SUM(I200:I210)</f>
        <v>2557</v>
      </c>
      <c r="J199" s="6">
        <f>SUM(J200:J210)</f>
        <v>7971</v>
      </c>
    </row>
    <row r="200" spans="1:13" ht="51" customHeight="1" x14ac:dyDescent="0.2">
      <c r="A200" s="162">
        <v>1</v>
      </c>
      <c r="B200" s="7" t="s">
        <v>298</v>
      </c>
      <c r="C200" s="415" t="s">
        <v>299</v>
      </c>
      <c r="D200" s="416"/>
      <c r="E200" s="7" t="s">
        <v>2900</v>
      </c>
      <c r="F200" s="8">
        <v>61</v>
      </c>
      <c r="G200" s="8">
        <v>641</v>
      </c>
      <c r="H200" s="8"/>
      <c r="I200" s="8">
        <v>702</v>
      </c>
      <c r="J200" s="8">
        <v>2106</v>
      </c>
    </row>
    <row r="201" spans="1:13" ht="63.75" customHeight="1" x14ac:dyDescent="0.2">
      <c r="A201" s="162">
        <v>1</v>
      </c>
      <c r="B201" s="7" t="s">
        <v>300</v>
      </c>
      <c r="C201" s="415" t="s">
        <v>301</v>
      </c>
      <c r="D201" s="416"/>
      <c r="E201" s="7" t="s">
        <v>2944</v>
      </c>
      <c r="F201" s="8">
        <v>40</v>
      </c>
      <c r="G201" s="8">
        <v>10</v>
      </c>
      <c r="H201" s="8"/>
      <c r="I201" s="8">
        <v>50</v>
      </c>
      <c r="J201" s="8">
        <v>150</v>
      </c>
    </row>
    <row r="202" spans="1:13" ht="38.25" customHeight="1" x14ac:dyDescent="0.2">
      <c r="A202" s="162">
        <v>1</v>
      </c>
      <c r="B202" s="7" t="s">
        <v>306</v>
      </c>
      <c r="C202" s="415" t="s">
        <v>307</v>
      </c>
      <c r="D202" s="416"/>
      <c r="E202" s="7" t="s">
        <v>2945</v>
      </c>
      <c r="F202" s="8">
        <v>6</v>
      </c>
      <c r="G202" s="8">
        <v>42</v>
      </c>
      <c r="H202" s="8"/>
      <c r="I202" s="8">
        <v>48</v>
      </c>
      <c r="J202" s="8">
        <v>144</v>
      </c>
    </row>
    <row r="203" spans="1:13" ht="25.5" customHeight="1" x14ac:dyDescent="0.2">
      <c r="A203" s="162">
        <v>1</v>
      </c>
      <c r="B203" s="7" t="s">
        <v>125</v>
      </c>
      <c r="C203" s="415" t="s">
        <v>308</v>
      </c>
      <c r="D203" s="416"/>
      <c r="E203" s="7" t="s">
        <v>2946</v>
      </c>
      <c r="F203" s="8">
        <v>300</v>
      </c>
      <c r="G203" s="8">
        <v>200</v>
      </c>
      <c r="H203" s="8"/>
      <c r="I203" s="8">
        <v>500</v>
      </c>
      <c r="J203" s="8">
        <v>1800</v>
      </c>
    </row>
    <row r="204" spans="1:13" ht="51" customHeight="1" x14ac:dyDescent="0.2">
      <c r="A204" s="162">
        <v>1</v>
      </c>
      <c r="B204" s="141" t="s">
        <v>309</v>
      </c>
      <c r="C204" s="415" t="s">
        <v>310</v>
      </c>
      <c r="D204" s="416"/>
      <c r="E204" s="7" t="s">
        <v>2947</v>
      </c>
      <c r="F204" s="8">
        <v>54</v>
      </c>
      <c r="G204" s="8">
        <v>6</v>
      </c>
      <c r="H204" s="8"/>
      <c r="I204" s="8">
        <v>60</v>
      </c>
      <c r="J204" s="8">
        <v>180</v>
      </c>
    </row>
    <row r="205" spans="1:13" ht="38.25" customHeight="1" x14ac:dyDescent="0.2">
      <c r="A205" s="162">
        <v>1</v>
      </c>
      <c r="B205" s="7" t="s">
        <v>311</v>
      </c>
      <c r="C205" s="415" t="s">
        <v>312</v>
      </c>
      <c r="D205" s="416"/>
      <c r="E205" s="7" t="s">
        <v>2948</v>
      </c>
      <c r="F205" s="8">
        <v>35</v>
      </c>
      <c r="G205" s="8">
        <v>361</v>
      </c>
      <c r="H205" s="8"/>
      <c r="I205" s="8">
        <v>396</v>
      </c>
      <c r="J205" s="8">
        <v>1188</v>
      </c>
    </row>
    <row r="206" spans="1:13" ht="51" customHeight="1" x14ac:dyDescent="0.2">
      <c r="A206" s="162">
        <v>1</v>
      </c>
      <c r="B206" s="7" t="s">
        <v>313</v>
      </c>
      <c r="C206" s="415" t="s">
        <v>314</v>
      </c>
      <c r="D206" s="416"/>
      <c r="E206" s="7" t="s">
        <v>2892</v>
      </c>
      <c r="F206" s="8"/>
      <c r="G206" s="8">
        <v>247</v>
      </c>
      <c r="H206" s="8"/>
      <c r="I206" s="8">
        <v>247</v>
      </c>
      <c r="J206" s="8">
        <v>741</v>
      </c>
    </row>
    <row r="207" spans="1:13" ht="51" customHeight="1" x14ac:dyDescent="0.2">
      <c r="A207" s="162">
        <v>1</v>
      </c>
      <c r="B207" s="7" t="s">
        <v>317</v>
      </c>
      <c r="C207" s="415" t="s">
        <v>318</v>
      </c>
      <c r="D207" s="416"/>
      <c r="E207" s="7" t="s">
        <v>2892</v>
      </c>
      <c r="F207" s="8">
        <v>21</v>
      </c>
      <c r="G207" s="8">
        <v>312</v>
      </c>
      <c r="H207" s="8"/>
      <c r="I207" s="8">
        <v>333</v>
      </c>
      <c r="J207" s="8">
        <v>999</v>
      </c>
    </row>
    <row r="208" spans="1:13" ht="51" x14ac:dyDescent="0.2">
      <c r="A208" s="162">
        <v>1</v>
      </c>
      <c r="B208" s="7" t="s">
        <v>2330</v>
      </c>
      <c r="C208" s="415" t="s">
        <v>319</v>
      </c>
      <c r="D208" s="416"/>
      <c r="E208" s="7" t="s">
        <v>2900</v>
      </c>
      <c r="F208" s="8"/>
      <c r="G208" s="8">
        <v>160</v>
      </c>
      <c r="H208" s="8"/>
      <c r="I208" s="8">
        <v>160</v>
      </c>
      <c r="J208" s="8">
        <v>480</v>
      </c>
      <c r="M208" s="352"/>
    </row>
    <row r="209" spans="1:13" ht="38.25" customHeight="1" x14ac:dyDescent="0.2">
      <c r="A209" s="162">
        <v>1</v>
      </c>
      <c r="B209" s="7" t="s">
        <v>320</v>
      </c>
      <c r="C209" s="415" t="s">
        <v>321</v>
      </c>
      <c r="D209" s="416"/>
      <c r="E209" s="7" t="s">
        <v>2949</v>
      </c>
      <c r="F209" s="8">
        <v>4</v>
      </c>
      <c r="G209" s="8">
        <v>32</v>
      </c>
      <c r="H209" s="8"/>
      <c r="I209" s="8">
        <v>36</v>
      </c>
      <c r="J209" s="8">
        <v>108</v>
      </c>
    </row>
    <row r="210" spans="1:13" s="352" customFormat="1" ht="38.25" customHeight="1" x14ac:dyDescent="0.2">
      <c r="A210" s="162">
        <v>1</v>
      </c>
      <c r="B210" s="351" t="s">
        <v>2843</v>
      </c>
      <c r="C210" s="422" t="s">
        <v>2844</v>
      </c>
      <c r="D210" s="423"/>
      <c r="E210" s="351" t="s">
        <v>2845</v>
      </c>
      <c r="F210" s="8"/>
      <c r="G210" s="8">
        <v>25</v>
      </c>
      <c r="H210" s="8"/>
      <c r="I210" s="8">
        <v>25</v>
      </c>
      <c r="J210" s="8">
        <v>75</v>
      </c>
      <c r="M210"/>
    </row>
    <row r="211" spans="1:13" x14ac:dyDescent="0.2">
      <c r="A211" s="15">
        <f>COUNT(A212:A225)</f>
        <v>14</v>
      </c>
      <c r="B211" s="5" t="s">
        <v>34</v>
      </c>
      <c r="C211" s="413"/>
      <c r="D211" s="414"/>
      <c r="E211" s="5"/>
      <c r="F211" s="6">
        <f>SUM(F212:F225)</f>
        <v>1133</v>
      </c>
      <c r="G211" s="6">
        <f>SUM(G212:G225)</f>
        <v>4209</v>
      </c>
      <c r="H211" s="6">
        <f>SUM(H212:H225)</f>
        <v>4</v>
      </c>
      <c r="I211" s="6">
        <f>SUM(I212:I225)</f>
        <v>5346</v>
      </c>
      <c r="J211" s="6">
        <f>SUM(J212:J225)</f>
        <v>16037</v>
      </c>
    </row>
    <row r="212" spans="1:13" ht="51" customHeight="1" x14ac:dyDescent="0.2">
      <c r="A212" s="162">
        <v>1</v>
      </c>
      <c r="B212" s="7" t="s">
        <v>2659</v>
      </c>
      <c r="C212" s="415" t="s">
        <v>305</v>
      </c>
      <c r="D212" s="416"/>
      <c r="E212" s="7" t="s">
        <v>2892</v>
      </c>
      <c r="F212" s="8"/>
      <c r="G212" s="8">
        <v>1053</v>
      </c>
      <c r="H212" s="8"/>
      <c r="I212" s="8">
        <v>1053</v>
      </c>
      <c r="J212" s="8">
        <v>3159</v>
      </c>
      <c r="M212" s="299"/>
    </row>
    <row r="213" spans="1:13" ht="38.25" customHeight="1" x14ac:dyDescent="0.2">
      <c r="A213" s="162">
        <v>1</v>
      </c>
      <c r="B213" s="7" t="s">
        <v>2559</v>
      </c>
      <c r="C213" s="415" t="s">
        <v>357</v>
      </c>
      <c r="D213" s="416"/>
      <c r="E213" s="172" t="s">
        <v>2891</v>
      </c>
      <c r="F213" s="8"/>
      <c r="G213" s="8">
        <v>282</v>
      </c>
      <c r="H213" s="8"/>
      <c r="I213" s="8">
        <v>282</v>
      </c>
      <c r="J213" s="8">
        <v>846</v>
      </c>
    </row>
    <row r="214" spans="1:13" s="299" customFormat="1" ht="25.5" customHeight="1" x14ac:dyDescent="0.2">
      <c r="A214" s="162">
        <v>1</v>
      </c>
      <c r="B214" s="298" t="s">
        <v>237</v>
      </c>
      <c r="C214" s="415" t="s">
        <v>238</v>
      </c>
      <c r="D214" s="416"/>
      <c r="E214" s="298" t="s">
        <v>2858</v>
      </c>
      <c r="F214" s="8">
        <v>15</v>
      </c>
      <c r="G214" s="8">
        <v>35</v>
      </c>
      <c r="H214" s="8"/>
      <c r="I214" s="8">
        <v>50</v>
      </c>
      <c r="J214" s="8">
        <v>150</v>
      </c>
      <c r="M214"/>
    </row>
    <row r="215" spans="1:13" ht="38.25" customHeight="1" x14ac:dyDescent="0.2">
      <c r="A215" s="162">
        <v>1</v>
      </c>
      <c r="B215" s="7" t="s">
        <v>322</v>
      </c>
      <c r="C215" s="415" t="s">
        <v>323</v>
      </c>
      <c r="D215" s="416"/>
      <c r="E215" s="7" t="s">
        <v>2950</v>
      </c>
      <c r="F215" s="8"/>
      <c r="G215" s="8">
        <v>269</v>
      </c>
      <c r="H215" s="8"/>
      <c r="I215" s="8">
        <v>269</v>
      </c>
      <c r="J215" s="8">
        <v>807</v>
      </c>
    </row>
    <row r="216" spans="1:13" ht="25.5" customHeight="1" x14ac:dyDescent="0.2">
      <c r="A216" s="162">
        <v>1</v>
      </c>
      <c r="B216" s="7" t="s">
        <v>325</v>
      </c>
      <c r="C216" s="415" t="s">
        <v>326</v>
      </c>
      <c r="D216" s="416"/>
      <c r="E216" s="7" t="s">
        <v>2951</v>
      </c>
      <c r="F216" s="8">
        <v>69</v>
      </c>
      <c r="G216" s="8">
        <v>22</v>
      </c>
      <c r="H216" s="8">
        <v>4</v>
      </c>
      <c r="I216" s="8">
        <v>95</v>
      </c>
      <c r="J216" s="8">
        <v>284</v>
      </c>
    </row>
    <row r="217" spans="1:13" ht="38.25" customHeight="1" x14ac:dyDescent="0.2">
      <c r="A217" s="162">
        <v>1</v>
      </c>
      <c r="B217" s="7" t="s">
        <v>327</v>
      </c>
      <c r="C217" s="415" t="s">
        <v>328</v>
      </c>
      <c r="D217" s="416"/>
      <c r="E217" s="7" t="s">
        <v>2952</v>
      </c>
      <c r="F217" s="8"/>
      <c r="G217" s="8">
        <v>32</v>
      </c>
      <c r="H217" s="8"/>
      <c r="I217" s="8">
        <v>32</v>
      </c>
      <c r="J217" s="8">
        <v>96</v>
      </c>
    </row>
    <row r="218" spans="1:13" ht="38.25" customHeight="1" x14ac:dyDescent="0.2">
      <c r="A218" s="162">
        <v>1</v>
      </c>
      <c r="B218" s="7" t="s">
        <v>329</v>
      </c>
      <c r="C218" s="415" t="s">
        <v>330</v>
      </c>
      <c r="D218" s="416"/>
      <c r="E218" s="7" t="s">
        <v>2917</v>
      </c>
      <c r="F218" s="8">
        <v>130</v>
      </c>
      <c r="G218" s="8">
        <v>548</v>
      </c>
      <c r="H218" s="8"/>
      <c r="I218" s="8">
        <v>678</v>
      </c>
      <c r="J218" s="8">
        <v>2034</v>
      </c>
      <c r="M218" s="132"/>
    </row>
    <row r="219" spans="1:13" ht="38.25" x14ac:dyDescent="0.2">
      <c r="A219" s="162">
        <v>1</v>
      </c>
      <c r="B219" s="7" t="s">
        <v>2331</v>
      </c>
      <c r="C219" s="415" t="s">
        <v>331</v>
      </c>
      <c r="D219" s="416"/>
      <c r="E219" s="7" t="s">
        <v>2900</v>
      </c>
      <c r="F219" s="8">
        <v>55</v>
      </c>
      <c r="G219" s="8">
        <v>532</v>
      </c>
      <c r="H219" s="8"/>
      <c r="I219" s="8">
        <v>587</v>
      </c>
      <c r="J219" s="8">
        <v>1761</v>
      </c>
    </row>
    <row r="220" spans="1:13" s="132" customFormat="1" ht="38.25" x14ac:dyDescent="0.2">
      <c r="A220" s="162">
        <v>1</v>
      </c>
      <c r="B220" s="141" t="s">
        <v>2230</v>
      </c>
      <c r="C220" s="439" t="s">
        <v>2231</v>
      </c>
      <c r="D220" s="440"/>
      <c r="E220" s="135" t="s">
        <v>2232</v>
      </c>
      <c r="F220" s="8">
        <v>6</v>
      </c>
      <c r="G220" s="8">
        <v>19</v>
      </c>
      <c r="H220" s="8"/>
      <c r="I220" s="8">
        <v>25</v>
      </c>
      <c r="J220" s="8">
        <v>75</v>
      </c>
      <c r="M220"/>
    </row>
    <row r="221" spans="1:13" ht="63.75" customHeight="1" x14ac:dyDescent="0.2">
      <c r="A221" s="162">
        <v>1</v>
      </c>
      <c r="B221" s="7" t="s">
        <v>332</v>
      </c>
      <c r="C221" s="415" t="s">
        <v>333</v>
      </c>
      <c r="D221" s="416"/>
      <c r="E221" s="7" t="s">
        <v>2953</v>
      </c>
      <c r="F221" s="8">
        <v>49</v>
      </c>
      <c r="G221" s="8">
        <v>21</v>
      </c>
      <c r="H221" s="8"/>
      <c r="I221" s="8">
        <v>70</v>
      </c>
      <c r="J221" s="8">
        <v>210</v>
      </c>
    </row>
    <row r="222" spans="1:13" ht="38.25" customHeight="1" x14ac:dyDescent="0.2">
      <c r="A222" s="162">
        <v>1</v>
      </c>
      <c r="B222" s="7" t="s">
        <v>337</v>
      </c>
      <c r="C222" s="415" t="s">
        <v>338</v>
      </c>
      <c r="D222" s="416"/>
      <c r="E222" s="7" t="s">
        <v>2891</v>
      </c>
      <c r="F222" s="8">
        <v>30</v>
      </c>
      <c r="G222" s="8">
        <v>275</v>
      </c>
      <c r="H222" s="8"/>
      <c r="I222" s="8">
        <v>305</v>
      </c>
      <c r="J222" s="8">
        <v>915</v>
      </c>
    </row>
    <row r="223" spans="1:13" ht="38.25" customHeight="1" x14ac:dyDescent="0.2">
      <c r="A223" s="162">
        <v>1</v>
      </c>
      <c r="B223" s="7" t="s">
        <v>339</v>
      </c>
      <c r="C223" s="415" t="s">
        <v>340</v>
      </c>
      <c r="D223" s="416"/>
      <c r="E223" s="7" t="s">
        <v>2954</v>
      </c>
      <c r="F223" s="8">
        <v>8</v>
      </c>
      <c r="G223" s="8">
        <v>20</v>
      </c>
      <c r="H223" s="8"/>
      <c r="I223" s="8">
        <v>28</v>
      </c>
      <c r="J223" s="8">
        <v>84</v>
      </c>
    </row>
    <row r="224" spans="1:13" ht="51" x14ac:dyDescent="0.2">
      <c r="A224" s="162">
        <v>1</v>
      </c>
      <c r="B224" s="7" t="s">
        <v>341</v>
      </c>
      <c r="C224" s="415" t="s">
        <v>342</v>
      </c>
      <c r="D224" s="416"/>
      <c r="E224" s="7" t="s">
        <v>2900</v>
      </c>
      <c r="F224" s="8">
        <v>670</v>
      </c>
      <c r="G224" s="8">
        <v>870</v>
      </c>
      <c r="H224" s="8"/>
      <c r="I224" s="8">
        <v>1540</v>
      </c>
      <c r="J224" s="8">
        <v>4620</v>
      </c>
    </row>
    <row r="225" spans="1:13" ht="51" customHeight="1" x14ac:dyDescent="0.2">
      <c r="A225" s="162">
        <v>1</v>
      </c>
      <c r="B225" s="7" t="s">
        <v>76</v>
      </c>
      <c r="C225" s="415" t="s">
        <v>345</v>
      </c>
      <c r="D225" s="416"/>
      <c r="E225" s="7" t="s">
        <v>2955</v>
      </c>
      <c r="F225" s="8">
        <v>101</v>
      </c>
      <c r="G225" s="8">
        <v>231</v>
      </c>
      <c r="H225" s="8"/>
      <c r="I225" s="8">
        <v>332</v>
      </c>
      <c r="J225" s="8">
        <v>996</v>
      </c>
    </row>
    <row r="226" spans="1:13" x14ac:dyDescent="0.2">
      <c r="A226" s="15">
        <f>COUNT(A227:A255)</f>
        <v>29</v>
      </c>
      <c r="B226" s="5" t="s">
        <v>35</v>
      </c>
      <c r="C226" s="413"/>
      <c r="D226" s="414"/>
      <c r="E226" s="5"/>
      <c r="F226" s="6">
        <f>SUM(F227:F255)</f>
        <v>2884</v>
      </c>
      <c r="G226" s="6">
        <f>SUM(G227:G255)</f>
        <v>24809</v>
      </c>
      <c r="H226" s="6">
        <f>SUM(H227:H255)</f>
        <v>15</v>
      </c>
      <c r="I226" s="6">
        <f>SUM(I227:I255)</f>
        <v>28410</v>
      </c>
      <c r="J226" s="6">
        <f>SUM(J227:J255)</f>
        <v>83908</v>
      </c>
    </row>
    <row r="227" spans="1:13" ht="38.25" customHeight="1" x14ac:dyDescent="0.2">
      <c r="A227" s="161">
        <v>1</v>
      </c>
      <c r="B227" s="7" t="s">
        <v>152</v>
      </c>
      <c r="C227" s="415" t="s">
        <v>2560</v>
      </c>
      <c r="D227" s="416"/>
      <c r="E227" s="7" t="s">
        <v>2895</v>
      </c>
      <c r="F227" s="8">
        <v>22</v>
      </c>
      <c r="G227" s="8">
        <v>502</v>
      </c>
      <c r="H227" s="8"/>
      <c r="I227" s="8">
        <v>524</v>
      </c>
      <c r="J227" s="8">
        <v>1572</v>
      </c>
    </row>
    <row r="228" spans="1:13" ht="51" x14ac:dyDescent="0.2">
      <c r="A228" s="161">
        <v>1</v>
      </c>
      <c r="B228" s="141" t="s">
        <v>2332</v>
      </c>
      <c r="C228" s="415" t="s">
        <v>346</v>
      </c>
      <c r="D228" s="416"/>
      <c r="E228" s="7" t="s">
        <v>2912</v>
      </c>
      <c r="F228" s="8">
        <v>237</v>
      </c>
      <c r="G228" s="8">
        <v>863</v>
      </c>
      <c r="H228" s="8"/>
      <c r="I228" s="8">
        <v>1100</v>
      </c>
      <c r="J228" s="8">
        <v>3300</v>
      </c>
    </row>
    <row r="229" spans="1:13" ht="51" customHeight="1" x14ac:dyDescent="0.2">
      <c r="A229" s="161">
        <v>1</v>
      </c>
      <c r="B229" s="7" t="s">
        <v>2811</v>
      </c>
      <c r="C229" s="415" t="s">
        <v>360</v>
      </c>
      <c r="D229" s="416"/>
      <c r="E229" s="7" t="s">
        <v>2912</v>
      </c>
      <c r="F229" s="8">
        <v>23</v>
      </c>
      <c r="G229" s="8">
        <v>577</v>
      </c>
      <c r="H229" s="8"/>
      <c r="I229" s="8">
        <v>600</v>
      </c>
      <c r="J229" s="8">
        <v>1800</v>
      </c>
    </row>
    <row r="230" spans="1:13" ht="51" customHeight="1" x14ac:dyDescent="0.2">
      <c r="A230" s="161">
        <v>1</v>
      </c>
      <c r="B230" s="7" t="s">
        <v>347</v>
      </c>
      <c r="C230" s="415" t="s">
        <v>348</v>
      </c>
      <c r="D230" s="416"/>
      <c r="E230" s="7" t="s">
        <v>2892</v>
      </c>
      <c r="F230" s="8"/>
      <c r="G230" s="8">
        <v>1091</v>
      </c>
      <c r="H230" s="8"/>
      <c r="I230" s="8">
        <v>1091</v>
      </c>
      <c r="J230" s="8">
        <v>3273</v>
      </c>
    </row>
    <row r="231" spans="1:13" ht="51" customHeight="1" x14ac:dyDescent="0.2">
      <c r="A231" s="161">
        <v>1</v>
      </c>
      <c r="B231" s="7" t="s">
        <v>2599</v>
      </c>
      <c r="C231" s="415" t="s">
        <v>343</v>
      </c>
      <c r="D231" s="416"/>
      <c r="E231" s="7" t="s">
        <v>2892</v>
      </c>
      <c r="F231" s="8"/>
      <c r="G231" s="8">
        <v>754</v>
      </c>
      <c r="H231" s="8"/>
      <c r="I231" s="8">
        <v>754</v>
      </c>
      <c r="J231" s="8">
        <v>2262</v>
      </c>
    </row>
    <row r="232" spans="1:13" ht="63.75" customHeight="1" x14ac:dyDescent="0.2">
      <c r="A232" s="161">
        <v>1</v>
      </c>
      <c r="B232" s="7" t="s">
        <v>279</v>
      </c>
      <c r="C232" s="415" t="s">
        <v>349</v>
      </c>
      <c r="D232" s="416"/>
      <c r="E232" s="7" t="s">
        <v>2943</v>
      </c>
      <c r="F232" s="8"/>
      <c r="G232" s="8">
        <v>1454</v>
      </c>
      <c r="H232" s="8">
        <v>14</v>
      </c>
      <c r="I232" s="8">
        <v>1468</v>
      </c>
      <c r="J232" s="8">
        <v>4390</v>
      </c>
    </row>
    <row r="233" spans="1:13" ht="38.25" customHeight="1" x14ac:dyDescent="0.2">
      <c r="A233" s="161">
        <v>1</v>
      </c>
      <c r="B233" s="7" t="s">
        <v>2847</v>
      </c>
      <c r="C233" s="415" t="s">
        <v>350</v>
      </c>
      <c r="D233" s="416"/>
      <c r="E233" s="7" t="s">
        <v>2891</v>
      </c>
      <c r="F233" s="8">
        <v>686</v>
      </c>
      <c r="G233" s="8">
        <v>1546</v>
      </c>
      <c r="H233" s="8"/>
      <c r="I233" s="8">
        <v>2232</v>
      </c>
      <c r="J233" s="8">
        <v>6696</v>
      </c>
    </row>
    <row r="234" spans="1:13" ht="38.25" customHeight="1" x14ac:dyDescent="0.2">
      <c r="A234" s="161">
        <v>1</v>
      </c>
      <c r="B234" s="7" t="s">
        <v>3515</v>
      </c>
      <c r="C234" s="415" t="s">
        <v>235</v>
      </c>
      <c r="D234" s="416"/>
      <c r="E234" s="7" t="s">
        <v>2891</v>
      </c>
      <c r="F234" s="8">
        <v>2</v>
      </c>
      <c r="G234" s="8">
        <v>197</v>
      </c>
      <c r="H234" s="8"/>
      <c r="I234" s="8">
        <v>199</v>
      </c>
      <c r="J234" s="8">
        <v>597</v>
      </c>
      <c r="M234" s="157"/>
    </row>
    <row r="235" spans="1:13" ht="38.25" customHeight="1" x14ac:dyDescent="0.2">
      <c r="A235" s="161">
        <v>1</v>
      </c>
      <c r="B235" s="7" t="s">
        <v>2334</v>
      </c>
      <c r="C235" s="415" t="s">
        <v>351</v>
      </c>
      <c r="D235" s="416"/>
      <c r="E235" s="7" t="s">
        <v>2956</v>
      </c>
      <c r="F235" s="8">
        <v>10</v>
      </c>
      <c r="G235" s="8">
        <v>877</v>
      </c>
      <c r="H235" s="8"/>
      <c r="I235" s="8">
        <v>887</v>
      </c>
      <c r="J235" s="8">
        <v>2661</v>
      </c>
    </row>
    <row r="236" spans="1:13" ht="38.25" customHeight="1" x14ac:dyDescent="0.2">
      <c r="A236" s="161">
        <v>1</v>
      </c>
      <c r="B236" s="7" t="s">
        <v>352</v>
      </c>
      <c r="C236" s="415" t="s">
        <v>353</v>
      </c>
      <c r="D236" s="416"/>
      <c r="E236" s="7" t="s">
        <v>2891</v>
      </c>
      <c r="F236" s="8"/>
      <c r="G236" s="8">
        <v>2714</v>
      </c>
      <c r="H236" s="8"/>
      <c r="I236" s="8">
        <v>2714</v>
      </c>
      <c r="J236" s="8">
        <v>8142</v>
      </c>
    </row>
    <row r="237" spans="1:13" ht="51" customHeight="1" x14ac:dyDescent="0.2">
      <c r="A237" s="161">
        <v>1</v>
      </c>
      <c r="B237" s="7" t="s">
        <v>2335</v>
      </c>
      <c r="C237" s="415" t="s">
        <v>354</v>
      </c>
      <c r="D237" s="416"/>
      <c r="E237" s="7" t="s">
        <v>2891</v>
      </c>
      <c r="F237" s="8"/>
      <c r="G237" s="8">
        <v>465</v>
      </c>
      <c r="H237" s="8"/>
      <c r="I237" s="8">
        <v>465</v>
      </c>
      <c r="J237" s="8">
        <v>1395</v>
      </c>
    </row>
    <row r="238" spans="1:13" ht="51" customHeight="1" x14ac:dyDescent="0.2">
      <c r="A238" s="161">
        <v>1</v>
      </c>
      <c r="B238" s="7" t="s">
        <v>355</v>
      </c>
      <c r="C238" s="415" t="s">
        <v>356</v>
      </c>
      <c r="D238" s="416"/>
      <c r="E238" s="7" t="s">
        <v>2891</v>
      </c>
      <c r="F238" s="8">
        <v>25</v>
      </c>
      <c r="G238" s="8">
        <v>612</v>
      </c>
      <c r="H238" s="8"/>
      <c r="I238" s="8">
        <v>637</v>
      </c>
      <c r="J238" s="8">
        <v>1911</v>
      </c>
    </row>
    <row r="239" spans="1:13" ht="38.25" customHeight="1" x14ac:dyDescent="0.2">
      <c r="A239" s="161">
        <v>1</v>
      </c>
      <c r="B239" s="7" t="s">
        <v>358</v>
      </c>
      <c r="C239" s="415" t="s">
        <v>359</v>
      </c>
      <c r="D239" s="416"/>
      <c r="E239" s="7" t="s">
        <v>2957</v>
      </c>
      <c r="F239" s="8">
        <v>2</v>
      </c>
      <c r="G239" s="8">
        <v>16</v>
      </c>
      <c r="H239" s="8"/>
      <c r="I239" s="8">
        <v>18</v>
      </c>
      <c r="J239" s="8"/>
    </row>
    <row r="240" spans="1:13" s="157" customFormat="1" ht="38.25" customHeight="1" x14ac:dyDescent="0.2">
      <c r="A240" s="161">
        <v>1</v>
      </c>
      <c r="B240" s="135" t="s">
        <v>2265</v>
      </c>
      <c r="C240" s="439" t="s">
        <v>2266</v>
      </c>
      <c r="D240" s="440"/>
      <c r="E240" s="135" t="s">
        <v>2267</v>
      </c>
      <c r="F240" s="8"/>
      <c r="G240" s="8">
        <v>16</v>
      </c>
      <c r="H240" s="8">
        <v>1</v>
      </c>
      <c r="I240" s="8">
        <v>17</v>
      </c>
      <c r="J240" s="8">
        <v>54</v>
      </c>
      <c r="M240"/>
    </row>
    <row r="241" spans="1:13" ht="51" customHeight="1" x14ac:dyDescent="0.2">
      <c r="A241" s="162">
        <v>1</v>
      </c>
      <c r="B241" s="7" t="s">
        <v>302</v>
      </c>
      <c r="C241" s="415" t="s">
        <v>303</v>
      </c>
      <c r="D241" s="416"/>
      <c r="E241" s="7" t="s">
        <v>2892</v>
      </c>
      <c r="F241" s="8"/>
      <c r="G241" s="8">
        <v>534</v>
      </c>
      <c r="H241" s="8"/>
      <c r="I241" s="8">
        <v>534</v>
      </c>
      <c r="J241" s="8">
        <v>1602</v>
      </c>
    </row>
    <row r="242" spans="1:13" ht="38.25" customHeight="1" x14ac:dyDescent="0.2">
      <c r="A242" s="162">
        <v>1</v>
      </c>
      <c r="B242" s="7" t="s">
        <v>3578</v>
      </c>
      <c r="C242" s="415" t="s">
        <v>324</v>
      </c>
      <c r="D242" s="416"/>
      <c r="E242" s="7" t="s">
        <v>2895</v>
      </c>
      <c r="F242" s="8">
        <v>359</v>
      </c>
      <c r="G242" s="8">
        <v>1341</v>
      </c>
      <c r="H242" s="8"/>
      <c r="I242" s="8">
        <v>1700</v>
      </c>
      <c r="J242" s="8">
        <v>5100</v>
      </c>
    </row>
    <row r="243" spans="1:13" ht="76.5" customHeight="1" x14ac:dyDescent="0.2">
      <c r="A243" s="161">
        <v>1</v>
      </c>
      <c r="B243" s="141" t="s">
        <v>2336</v>
      </c>
      <c r="C243" s="415" t="s">
        <v>361</v>
      </c>
      <c r="D243" s="416"/>
      <c r="E243" s="7" t="s">
        <v>2900</v>
      </c>
      <c r="F243" s="8">
        <v>183</v>
      </c>
      <c r="G243" s="8">
        <v>2776</v>
      </c>
      <c r="H243" s="8"/>
      <c r="I243" s="8">
        <v>2959</v>
      </c>
      <c r="J243" s="8">
        <v>8877</v>
      </c>
    </row>
    <row r="244" spans="1:13" ht="63.75" customHeight="1" x14ac:dyDescent="0.2">
      <c r="A244" s="161">
        <v>1</v>
      </c>
      <c r="B244" s="7" t="s">
        <v>2337</v>
      </c>
      <c r="C244" s="415" t="s">
        <v>362</v>
      </c>
      <c r="D244" s="416"/>
      <c r="E244" s="7" t="s">
        <v>2900</v>
      </c>
      <c r="F244" s="8">
        <v>8</v>
      </c>
      <c r="G244" s="8">
        <v>318</v>
      </c>
      <c r="H244" s="8"/>
      <c r="I244" s="8">
        <v>326</v>
      </c>
      <c r="J244" s="8">
        <v>978</v>
      </c>
      <c r="M244" s="178"/>
    </row>
    <row r="245" spans="1:13" ht="38.25" customHeight="1" x14ac:dyDescent="0.2">
      <c r="A245" s="161">
        <v>1</v>
      </c>
      <c r="B245" s="7" t="s">
        <v>363</v>
      </c>
      <c r="C245" s="415" t="s">
        <v>364</v>
      </c>
      <c r="D245" s="416"/>
      <c r="E245" s="7" t="s">
        <v>2958</v>
      </c>
      <c r="F245" s="8">
        <v>122</v>
      </c>
      <c r="G245" s="8">
        <v>52</v>
      </c>
      <c r="H245" s="8"/>
      <c r="I245" s="8">
        <v>174</v>
      </c>
      <c r="J245" s="8">
        <v>522</v>
      </c>
    </row>
    <row r="246" spans="1:13" s="178" customFormat="1" ht="38.25" customHeight="1" x14ac:dyDescent="0.2">
      <c r="A246" s="161">
        <v>1</v>
      </c>
      <c r="B246" s="7" t="s">
        <v>334</v>
      </c>
      <c r="C246" s="415" t="s">
        <v>335</v>
      </c>
      <c r="D246" s="416"/>
      <c r="E246" s="7" t="s">
        <v>2895</v>
      </c>
      <c r="F246" s="8">
        <v>561</v>
      </c>
      <c r="G246" s="8">
        <v>1479</v>
      </c>
      <c r="H246" s="8"/>
      <c r="I246" s="8">
        <v>2040</v>
      </c>
      <c r="J246" s="8">
        <v>6120</v>
      </c>
      <c r="M246"/>
    </row>
    <row r="247" spans="1:13" ht="38.25" customHeight="1" x14ac:dyDescent="0.2">
      <c r="A247" s="161">
        <v>1</v>
      </c>
      <c r="B247" s="7" t="s">
        <v>365</v>
      </c>
      <c r="C247" s="415" t="s">
        <v>366</v>
      </c>
      <c r="D247" s="416"/>
      <c r="E247" s="7" t="s">
        <v>2959</v>
      </c>
      <c r="F247" s="8"/>
      <c r="G247" s="8">
        <v>82</v>
      </c>
      <c r="H247" s="8"/>
      <c r="I247" s="8">
        <v>82</v>
      </c>
      <c r="J247" s="8">
        <v>246</v>
      </c>
    </row>
    <row r="248" spans="1:13" ht="38.25" customHeight="1" x14ac:dyDescent="0.2">
      <c r="A248" s="161">
        <v>1</v>
      </c>
      <c r="B248" s="7" t="s">
        <v>336</v>
      </c>
      <c r="C248" s="415" t="s">
        <v>257</v>
      </c>
      <c r="D248" s="416"/>
      <c r="E248" s="7" t="s">
        <v>2895</v>
      </c>
      <c r="F248" s="8"/>
      <c r="G248" s="8">
        <v>673</v>
      </c>
      <c r="H248" s="8"/>
      <c r="I248" s="8">
        <v>673</v>
      </c>
      <c r="J248" s="8">
        <v>2019</v>
      </c>
    </row>
    <row r="249" spans="1:13" ht="51" customHeight="1" x14ac:dyDescent="0.2">
      <c r="A249" s="162">
        <v>1</v>
      </c>
      <c r="B249" s="7" t="s">
        <v>315</v>
      </c>
      <c r="C249" s="415" t="s">
        <v>316</v>
      </c>
      <c r="D249" s="416"/>
      <c r="E249" s="7" t="s">
        <v>2892</v>
      </c>
      <c r="F249" s="8"/>
      <c r="G249" s="8">
        <v>1025</v>
      </c>
      <c r="H249" s="8"/>
      <c r="I249" s="8">
        <v>1025</v>
      </c>
      <c r="J249" s="8">
        <v>3075</v>
      </c>
    </row>
    <row r="250" spans="1:13" ht="38.25" customHeight="1" x14ac:dyDescent="0.2">
      <c r="A250" s="161">
        <v>1</v>
      </c>
      <c r="B250" s="7" t="s">
        <v>367</v>
      </c>
      <c r="C250" s="415" t="s">
        <v>2633</v>
      </c>
      <c r="D250" s="416"/>
      <c r="E250" s="7" t="s">
        <v>2891</v>
      </c>
      <c r="F250" s="8">
        <v>323</v>
      </c>
      <c r="G250" s="8">
        <v>756</v>
      </c>
      <c r="H250" s="8"/>
      <c r="I250" s="8">
        <v>1079</v>
      </c>
      <c r="J250" s="8">
        <v>3237</v>
      </c>
    </row>
    <row r="251" spans="1:13" ht="38.25" customHeight="1" x14ac:dyDescent="0.2">
      <c r="A251" s="161">
        <v>1</v>
      </c>
      <c r="B251" s="7" t="s">
        <v>367</v>
      </c>
      <c r="C251" s="415" t="s">
        <v>368</v>
      </c>
      <c r="D251" s="416"/>
      <c r="E251" s="7" t="s">
        <v>2960</v>
      </c>
      <c r="F251" s="8"/>
      <c r="G251" s="8">
        <v>42</v>
      </c>
      <c r="H251" s="8"/>
      <c r="I251" s="8">
        <v>42</v>
      </c>
      <c r="J251" s="8">
        <v>126</v>
      </c>
    </row>
    <row r="252" spans="1:13" ht="25.5" customHeight="1" x14ac:dyDescent="0.2">
      <c r="A252" s="161">
        <v>1</v>
      </c>
      <c r="B252" s="7" t="s">
        <v>369</v>
      </c>
      <c r="C252" s="415" t="s">
        <v>370</v>
      </c>
      <c r="D252" s="416"/>
      <c r="E252" s="7" t="s">
        <v>2938</v>
      </c>
      <c r="F252" s="8">
        <v>117</v>
      </c>
      <c r="G252" s="8">
        <v>302</v>
      </c>
      <c r="H252" s="8"/>
      <c r="I252" s="8">
        <v>419</v>
      </c>
      <c r="J252" s="8"/>
    </row>
    <row r="253" spans="1:13" ht="25.5" customHeight="1" x14ac:dyDescent="0.2">
      <c r="A253" s="161">
        <v>1</v>
      </c>
      <c r="B253" s="7" t="s">
        <v>249</v>
      </c>
      <c r="C253" s="415" t="s">
        <v>250</v>
      </c>
      <c r="D253" s="416"/>
      <c r="E253" s="7" t="s">
        <v>2938</v>
      </c>
      <c r="F253" s="8">
        <v>58</v>
      </c>
      <c r="G253" s="8">
        <v>1693</v>
      </c>
      <c r="H253" s="8"/>
      <c r="I253" s="8">
        <v>1751</v>
      </c>
      <c r="J253" s="8">
        <v>5253</v>
      </c>
    </row>
    <row r="254" spans="1:13" ht="38.25" customHeight="1" x14ac:dyDescent="0.2">
      <c r="A254" s="161">
        <v>1</v>
      </c>
      <c r="B254" s="7" t="s">
        <v>344</v>
      </c>
      <c r="C254" s="415" t="s">
        <v>324</v>
      </c>
      <c r="D254" s="416"/>
      <c r="E254" s="7" t="s">
        <v>2895</v>
      </c>
      <c r="F254" s="8">
        <v>32</v>
      </c>
      <c r="G254" s="8">
        <v>1266</v>
      </c>
      <c r="H254" s="8"/>
      <c r="I254" s="8">
        <v>2000</v>
      </c>
      <c r="J254" s="8">
        <v>6000</v>
      </c>
    </row>
    <row r="255" spans="1:13" ht="38.25" customHeight="1" x14ac:dyDescent="0.2">
      <c r="A255" s="161">
        <v>1</v>
      </c>
      <c r="B255" s="7" t="s">
        <v>373</v>
      </c>
      <c r="C255" s="415" t="s">
        <v>374</v>
      </c>
      <c r="D255" s="416"/>
      <c r="E255" s="7" t="s">
        <v>2891</v>
      </c>
      <c r="F255" s="8">
        <v>114</v>
      </c>
      <c r="G255" s="8">
        <v>786</v>
      </c>
      <c r="H255" s="8"/>
      <c r="I255" s="8">
        <v>900</v>
      </c>
      <c r="J255" s="8">
        <v>2700</v>
      </c>
    </row>
    <row r="256" spans="1:13" x14ac:dyDescent="0.2">
      <c r="A256" s="15">
        <f>COUNT(A257:A260)</f>
        <v>4</v>
      </c>
      <c r="B256" s="5" t="s">
        <v>36</v>
      </c>
      <c r="C256" s="413"/>
      <c r="D256" s="414"/>
      <c r="E256" s="5"/>
      <c r="F256" s="6">
        <f>SUM(F257:F260)</f>
        <v>88</v>
      </c>
      <c r="G256" s="6">
        <f t="shared" ref="G256:J256" si="16">SUM(G257:G260)</f>
        <v>1880</v>
      </c>
      <c r="H256" s="6">
        <f t="shared" si="16"/>
        <v>0</v>
      </c>
      <c r="I256" s="6">
        <f t="shared" si="16"/>
        <v>1968</v>
      </c>
      <c r="J256" s="6">
        <f t="shared" si="16"/>
        <v>5904</v>
      </c>
    </row>
    <row r="257" spans="1:13" ht="38.25" customHeight="1" x14ac:dyDescent="0.2">
      <c r="A257" s="162">
        <v>1</v>
      </c>
      <c r="B257" s="7" t="s">
        <v>375</v>
      </c>
      <c r="C257" s="415" t="s">
        <v>376</v>
      </c>
      <c r="D257" s="416"/>
      <c r="E257" s="7" t="s">
        <v>2961</v>
      </c>
      <c r="F257" s="8">
        <v>78</v>
      </c>
      <c r="G257" s="8">
        <v>152</v>
      </c>
      <c r="H257" s="8"/>
      <c r="I257" s="8">
        <v>230</v>
      </c>
      <c r="J257" s="8">
        <v>690</v>
      </c>
    </row>
    <row r="258" spans="1:13" ht="51" x14ac:dyDescent="0.2">
      <c r="A258" s="162">
        <v>1</v>
      </c>
      <c r="B258" s="7" t="s">
        <v>2338</v>
      </c>
      <c r="C258" s="415" t="s">
        <v>377</v>
      </c>
      <c r="D258" s="416"/>
      <c r="E258" s="7" t="s">
        <v>2900</v>
      </c>
      <c r="F258" s="8"/>
      <c r="G258" s="8">
        <v>960</v>
      </c>
      <c r="H258" s="8"/>
      <c r="I258" s="8">
        <v>960</v>
      </c>
      <c r="J258" s="8">
        <v>2880</v>
      </c>
      <c r="M258" s="252"/>
    </row>
    <row r="259" spans="1:13" ht="38.25" customHeight="1" x14ac:dyDescent="0.2">
      <c r="A259" s="162">
        <v>1</v>
      </c>
      <c r="B259" s="7" t="s">
        <v>378</v>
      </c>
      <c r="C259" s="415" t="s">
        <v>379</v>
      </c>
      <c r="D259" s="416"/>
      <c r="E259" s="7" t="s">
        <v>2939</v>
      </c>
      <c r="F259" s="8"/>
      <c r="G259" s="8">
        <v>40</v>
      </c>
      <c r="H259" s="8"/>
      <c r="I259" s="8">
        <v>40</v>
      </c>
      <c r="J259" s="8">
        <v>120</v>
      </c>
    </row>
    <row r="260" spans="1:13" s="252" customFormat="1" ht="38.25" customHeight="1" x14ac:dyDescent="0.2">
      <c r="A260" s="162">
        <v>1</v>
      </c>
      <c r="B260" s="251" t="s">
        <v>371</v>
      </c>
      <c r="C260" s="415" t="s">
        <v>372</v>
      </c>
      <c r="D260" s="416"/>
      <c r="E260" s="251" t="s">
        <v>2895</v>
      </c>
      <c r="F260" s="8">
        <v>10</v>
      </c>
      <c r="G260" s="8">
        <v>728</v>
      </c>
      <c r="H260" s="8"/>
      <c r="I260" s="8">
        <v>738</v>
      </c>
      <c r="J260" s="8">
        <v>2214</v>
      </c>
      <c r="M260"/>
    </row>
    <row r="261" spans="1:13" x14ac:dyDescent="0.2">
      <c r="A261" s="16">
        <f>SUM(A199+A211+A226+A256)</f>
        <v>58</v>
      </c>
      <c r="B261" s="17"/>
      <c r="C261" s="417"/>
      <c r="D261" s="418"/>
      <c r="E261" s="17"/>
      <c r="F261" s="9">
        <f>SUM(F256+F226+F211+F199)</f>
        <v>4626</v>
      </c>
      <c r="G261" s="163">
        <f>SUM(G256+G226+G211+G199)</f>
        <v>32934</v>
      </c>
      <c r="H261" s="163">
        <f>SUM(H256+H226+H211+H199)</f>
        <v>19</v>
      </c>
      <c r="I261" s="163">
        <f>SUM(I256+I226+I211+I199)</f>
        <v>38281</v>
      </c>
      <c r="J261" s="163">
        <f>SUM(J256+J226+J211+J199)</f>
        <v>113820</v>
      </c>
    </row>
    <row r="262" spans="1:13" x14ac:dyDescent="0.2">
      <c r="A262" s="2"/>
      <c r="B262" s="2"/>
      <c r="C262" s="421"/>
      <c r="D262" s="421"/>
      <c r="E262" s="2"/>
      <c r="F262" s="2"/>
      <c r="G262" s="2"/>
      <c r="H262" s="2"/>
      <c r="I262" s="2"/>
      <c r="J262" s="2"/>
      <c r="K262" s="2"/>
      <c r="L262" s="2"/>
    </row>
    <row r="263" spans="1:13" x14ac:dyDescent="0.2">
      <c r="A263" s="427" t="s">
        <v>6</v>
      </c>
      <c r="B263" s="427"/>
      <c r="C263" s="427"/>
      <c r="D263" s="427"/>
      <c r="E263" s="2"/>
      <c r="F263" s="435" t="s">
        <v>8</v>
      </c>
      <c r="G263" s="398"/>
      <c r="H263" s="398"/>
      <c r="I263" s="398"/>
      <c r="J263" s="398"/>
      <c r="K263" s="398"/>
      <c r="L263" s="398"/>
    </row>
    <row r="264" spans="1:13" ht="12.75" customHeight="1" x14ac:dyDescent="0.2">
      <c r="A264" s="11" t="s">
        <v>53</v>
      </c>
      <c r="B264" s="11" t="s">
        <v>54</v>
      </c>
      <c r="C264" s="428" t="s">
        <v>55</v>
      </c>
      <c r="D264" s="429"/>
      <c r="E264" s="171" t="s">
        <v>56</v>
      </c>
      <c r="F264" s="434" t="s">
        <v>57</v>
      </c>
      <c r="G264" s="388"/>
      <c r="H264" s="389"/>
    </row>
    <row r="265" spans="1:13" ht="25.5" customHeight="1" x14ac:dyDescent="0.2">
      <c r="A265" s="13"/>
      <c r="B265" s="13" t="s">
        <v>58</v>
      </c>
      <c r="C265" s="419" t="s">
        <v>59</v>
      </c>
      <c r="D265" s="420"/>
      <c r="E265" s="14" t="s">
        <v>60</v>
      </c>
      <c r="F265" s="12" t="s">
        <v>380</v>
      </c>
      <c r="G265" s="12" t="s">
        <v>381</v>
      </c>
      <c r="H265" s="12" t="s">
        <v>66</v>
      </c>
    </row>
    <row r="266" spans="1:13" x14ac:dyDescent="0.2">
      <c r="A266" s="15">
        <v>0</v>
      </c>
      <c r="B266" s="5" t="s">
        <v>47</v>
      </c>
      <c r="C266" s="413"/>
      <c r="D266" s="414"/>
      <c r="E266" s="5"/>
      <c r="F266" s="6"/>
      <c r="G266" s="6"/>
      <c r="H266" s="6"/>
    </row>
    <row r="267" spans="1:13" ht="25.5" x14ac:dyDescent="0.2">
      <c r="A267" s="8"/>
      <c r="B267" s="7"/>
      <c r="C267" s="415" t="s">
        <v>226</v>
      </c>
      <c r="D267" s="416"/>
      <c r="E267" s="7" t="s">
        <v>227</v>
      </c>
      <c r="F267" s="8"/>
      <c r="G267" s="8"/>
      <c r="H267" s="8"/>
    </row>
    <row r="268" spans="1:13" x14ac:dyDescent="0.2">
      <c r="A268" s="15">
        <f>COUNT(A269:A270)</f>
        <v>2</v>
      </c>
      <c r="B268" s="5" t="s">
        <v>48</v>
      </c>
      <c r="C268" s="413"/>
      <c r="D268" s="414"/>
      <c r="E268" s="5"/>
      <c r="F268" s="6">
        <f>SUM(F269:F270)</f>
        <v>50</v>
      </c>
      <c r="G268" s="6">
        <f>SUM(G269:G270)</f>
        <v>265</v>
      </c>
      <c r="H268" s="6">
        <f>SUM(H269:H270)</f>
        <v>315</v>
      </c>
    </row>
    <row r="269" spans="1:13" ht="38.25" customHeight="1" x14ac:dyDescent="0.2">
      <c r="A269" s="162">
        <v>1</v>
      </c>
      <c r="B269" s="7" t="s">
        <v>239</v>
      </c>
      <c r="C269" s="415" t="s">
        <v>382</v>
      </c>
      <c r="D269" s="416"/>
      <c r="E269" s="7" t="s">
        <v>2962</v>
      </c>
      <c r="F269" s="8">
        <v>50</v>
      </c>
      <c r="G269" s="8">
        <v>180</v>
      </c>
      <c r="H269" s="8">
        <v>230</v>
      </c>
    </row>
    <row r="270" spans="1:13" ht="51" customHeight="1" x14ac:dyDescent="0.2">
      <c r="A270" s="162">
        <v>1</v>
      </c>
      <c r="B270" s="7" t="s">
        <v>304</v>
      </c>
      <c r="C270" s="415" t="s">
        <v>383</v>
      </c>
      <c r="D270" s="416"/>
      <c r="E270" s="7" t="s">
        <v>2963</v>
      </c>
      <c r="F270" s="8"/>
      <c r="G270" s="8">
        <v>85</v>
      </c>
      <c r="H270" s="8">
        <v>85</v>
      </c>
    </row>
    <row r="271" spans="1:13" x14ac:dyDescent="0.2">
      <c r="A271" s="15">
        <f>COUNT(A272:A275)</f>
        <v>4</v>
      </c>
      <c r="B271" s="5" t="s">
        <v>49</v>
      </c>
      <c r="C271" s="413"/>
      <c r="D271" s="414"/>
      <c r="E271" s="5"/>
      <c r="F271" s="6">
        <f>SUM(F272:F275)</f>
        <v>330</v>
      </c>
      <c r="G271" s="6">
        <f t="shared" ref="G271:H271" si="17">SUM(G272:G275)</f>
        <v>1251</v>
      </c>
      <c r="H271" s="6">
        <f t="shared" si="17"/>
        <v>1581</v>
      </c>
    </row>
    <row r="272" spans="1:13" ht="38.25" customHeight="1" x14ac:dyDescent="0.2">
      <c r="A272" s="162">
        <v>1</v>
      </c>
      <c r="B272" s="7" t="s">
        <v>384</v>
      </c>
      <c r="C272" s="415" t="s">
        <v>385</v>
      </c>
      <c r="D272" s="416"/>
      <c r="E272" s="7" t="s">
        <v>386</v>
      </c>
      <c r="F272" s="8">
        <v>30</v>
      </c>
      <c r="G272" s="8">
        <v>298</v>
      </c>
      <c r="H272" s="8">
        <v>328</v>
      </c>
    </row>
    <row r="273" spans="1:13" ht="38.25" customHeight="1" x14ac:dyDescent="0.2">
      <c r="A273" s="162">
        <v>1</v>
      </c>
      <c r="B273" s="7" t="s">
        <v>387</v>
      </c>
      <c r="C273" s="415" t="s">
        <v>388</v>
      </c>
      <c r="D273" s="416"/>
      <c r="E273" s="7" t="s">
        <v>386</v>
      </c>
      <c r="F273" s="8"/>
      <c r="G273" s="8">
        <v>194</v>
      </c>
      <c r="H273" s="8">
        <v>194</v>
      </c>
    </row>
    <row r="274" spans="1:13" ht="38.25" customHeight="1" x14ac:dyDescent="0.2">
      <c r="A274" s="162">
        <v>1</v>
      </c>
      <c r="B274" s="7" t="s">
        <v>389</v>
      </c>
      <c r="C274" s="415" t="s">
        <v>390</v>
      </c>
      <c r="D274" s="416"/>
      <c r="E274" s="7" t="s">
        <v>2964</v>
      </c>
      <c r="F274" s="8"/>
      <c r="G274" s="8">
        <v>129</v>
      </c>
      <c r="H274" s="8">
        <v>129</v>
      </c>
    </row>
    <row r="275" spans="1:13" ht="38.25" customHeight="1" x14ac:dyDescent="0.2">
      <c r="A275" s="162">
        <v>1</v>
      </c>
      <c r="B275" s="7" t="s">
        <v>391</v>
      </c>
      <c r="C275" s="415" t="s">
        <v>392</v>
      </c>
      <c r="D275" s="416"/>
      <c r="E275" s="7" t="s">
        <v>2965</v>
      </c>
      <c r="F275" s="8">
        <v>300</v>
      </c>
      <c r="G275" s="8">
        <v>630</v>
      </c>
      <c r="H275" s="8">
        <v>930</v>
      </c>
    </row>
    <row r="276" spans="1:13" x14ac:dyDescent="0.2">
      <c r="A276" s="15">
        <f>COUNT(A277)</f>
        <v>1</v>
      </c>
      <c r="B276" s="5" t="s">
        <v>50</v>
      </c>
      <c r="C276" s="413"/>
      <c r="D276" s="414"/>
      <c r="E276" s="5"/>
      <c r="F276" s="6">
        <v>50</v>
      </c>
      <c r="G276" s="6">
        <v>365</v>
      </c>
      <c r="H276" s="6">
        <v>415</v>
      </c>
    </row>
    <row r="277" spans="1:13" ht="51" customHeight="1" x14ac:dyDescent="0.2">
      <c r="A277" s="162">
        <v>1</v>
      </c>
      <c r="B277" s="7" t="s">
        <v>2339</v>
      </c>
      <c r="C277" s="415" t="s">
        <v>177</v>
      </c>
      <c r="D277" s="416"/>
      <c r="E277" s="7" t="s">
        <v>2921</v>
      </c>
      <c r="F277" s="8">
        <v>50</v>
      </c>
      <c r="G277" s="8">
        <v>365</v>
      </c>
      <c r="H277" s="8">
        <v>415</v>
      </c>
      <c r="M277" s="215"/>
    </row>
    <row r="278" spans="1:13" x14ac:dyDescent="0.2">
      <c r="A278" s="15">
        <f>COUNT(A279:A280)</f>
        <v>2</v>
      </c>
      <c r="B278" s="5" t="s">
        <v>51</v>
      </c>
      <c r="C278" s="413"/>
      <c r="D278" s="414"/>
      <c r="E278" s="5"/>
      <c r="F278" s="6">
        <f>SUM(F279:F280)</f>
        <v>42</v>
      </c>
      <c r="G278" s="6">
        <f t="shared" ref="G278:H278" si="18">SUM(G279:G280)</f>
        <v>592</v>
      </c>
      <c r="H278" s="6">
        <f t="shared" si="18"/>
        <v>634</v>
      </c>
    </row>
    <row r="279" spans="1:13" s="215" customFormat="1" ht="25.5" x14ac:dyDescent="0.2">
      <c r="A279" s="182">
        <v>1</v>
      </c>
      <c r="B279" s="183" t="s">
        <v>2247</v>
      </c>
      <c r="C279" s="422" t="s">
        <v>2521</v>
      </c>
      <c r="D279" s="440"/>
      <c r="E279" s="301" t="s">
        <v>2248</v>
      </c>
      <c r="F279" s="8">
        <v>42</v>
      </c>
      <c r="G279" s="8">
        <v>400</v>
      </c>
      <c r="H279" s="8">
        <f>SUM(F279:G279)</f>
        <v>442</v>
      </c>
      <c r="M279"/>
    </row>
    <row r="280" spans="1:13" ht="38.25" customHeight="1" x14ac:dyDescent="0.2">
      <c r="A280" s="162">
        <v>1</v>
      </c>
      <c r="B280" s="7" t="s">
        <v>393</v>
      </c>
      <c r="C280" s="415" t="s">
        <v>394</v>
      </c>
      <c r="D280" s="416"/>
      <c r="E280" s="7" t="s">
        <v>386</v>
      </c>
      <c r="F280" s="8"/>
      <c r="G280" s="8">
        <v>192</v>
      </c>
      <c r="H280" s="8">
        <v>192</v>
      </c>
    </row>
    <row r="281" spans="1:13" x14ac:dyDescent="0.2">
      <c r="A281" s="2"/>
      <c r="B281" s="2"/>
      <c r="C281" s="421"/>
      <c r="D281" s="421"/>
      <c r="E281" s="2"/>
      <c r="F281" s="2"/>
      <c r="G281" s="2"/>
      <c r="H281" s="2"/>
      <c r="I281" s="2"/>
      <c r="J281" s="2"/>
      <c r="K281" s="2"/>
      <c r="L281" s="2"/>
    </row>
    <row r="282" spans="1:13" x14ac:dyDescent="0.2">
      <c r="A282" s="2"/>
      <c r="B282" s="2"/>
      <c r="C282" s="432"/>
      <c r="D282" s="432"/>
      <c r="E282" s="2"/>
      <c r="F282" s="2"/>
      <c r="G282" s="2"/>
      <c r="H282" s="2"/>
      <c r="I282" s="2"/>
      <c r="J282" s="2"/>
      <c r="K282" s="2"/>
      <c r="L282" s="2"/>
    </row>
    <row r="283" spans="1:13" ht="18" customHeight="1" x14ac:dyDescent="0.2">
      <c r="A283" s="408" t="s">
        <v>9</v>
      </c>
      <c r="B283" s="408"/>
      <c r="C283" s="408"/>
      <c r="D283" s="408"/>
      <c r="E283" s="1"/>
      <c r="F283" s="1"/>
      <c r="G283" s="1"/>
      <c r="H283" s="1"/>
      <c r="I283" s="1"/>
      <c r="J283" s="1"/>
      <c r="K283" s="1"/>
      <c r="L283" s="1"/>
    </row>
    <row r="284" spans="1:13" x14ac:dyDescent="0.2">
      <c r="A284" s="3"/>
      <c r="B284" s="3"/>
      <c r="C284" s="409"/>
      <c r="D284" s="409"/>
      <c r="E284" s="3"/>
      <c r="F284" s="3"/>
      <c r="G284" s="3"/>
      <c r="H284" s="3"/>
      <c r="I284" s="3"/>
      <c r="J284" s="3"/>
      <c r="K284" s="3"/>
      <c r="L284" s="3"/>
    </row>
    <row r="285" spans="1:13" x14ac:dyDescent="0.2">
      <c r="A285" s="427" t="s">
        <v>1</v>
      </c>
      <c r="B285" s="427"/>
      <c r="C285" s="427"/>
      <c r="D285" s="427"/>
      <c r="E285" s="2"/>
      <c r="F285" s="435" t="s">
        <v>9</v>
      </c>
      <c r="G285" s="398"/>
      <c r="H285" s="398"/>
      <c r="I285" s="398"/>
      <c r="J285" s="398"/>
      <c r="K285" s="398"/>
      <c r="L285" s="398"/>
    </row>
    <row r="286" spans="1:13" ht="12.75" customHeight="1" x14ac:dyDescent="0.2">
      <c r="A286" s="11" t="s">
        <v>53</v>
      </c>
      <c r="B286" s="11" t="s">
        <v>54</v>
      </c>
      <c r="C286" s="428" t="s">
        <v>55</v>
      </c>
      <c r="D286" s="429"/>
      <c r="E286" s="11" t="s">
        <v>56</v>
      </c>
      <c r="F286" s="12"/>
      <c r="G286" s="434" t="s">
        <v>57</v>
      </c>
      <c r="H286" s="388"/>
      <c r="I286" s="388"/>
      <c r="J286" s="388"/>
      <c r="K286" s="389"/>
      <c r="L286" s="12"/>
    </row>
    <row r="287" spans="1:13" ht="25.5" customHeight="1" x14ac:dyDescent="0.2">
      <c r="A287" s="13"/>
      <c r="B287" s="13" t="s">
        <v>58</v>
      </c>
      <c r="C287" s="419" t="s">
        <v>59</v>
      </c>
      <c r="D287" s="420"/>
      <c r="E287" s="14" t="s">
        <v>60</v>
      </c>
      <c r="F287" s="12" t="s">
        <v>61</v>
      </c>
      <c r="G287" s="12" t="s">
        <v>62</v>
      </c>
      <c r="H287" s="12" t="s">
        <v>63</v>
      </c>
      <c r="I287" s="12" t="s">
        <v>64</v>
      </c>
      <c r="J287" s="12" t="s">
        <v>65</v>
      </c>
      <c r="K287" s="12" t="s">
        <v>66</v>
      </c>
      <c r="L287" s="12" t="s">
        <v>67</v>
      </c>
    </row>
    <row r="288" spans="1:13" x14ac:dyDescent="0.2">
      <c r="A288" s="15">
        <f>COUNT(A289:A291)</f>
        <v>3</v>
      </c>
      <c r="B288" s="5" t="s">
        <v>33</v>
      </c>
      <c r="C288" s="413"/>
      <c r="D288" s="414"/>
      <c r="E288" s="5"/>
      <c r="F288" s="6">
        <f t="shared" ref="F288:L288" si="19">SUM(F289:F291)</f>
        <v>161</v>
      </c>
      <c r="G288" s="6">
        <f t="shared" si="19"/>
        <v>0</v>
      </c>
      <c r="H288" s="6">
        <f t="shared" si="19"/>
        <v>0</v>
      </c>
      <c r="I288" s="6">
        <f t="shared" si="19"/>
        <v>0</v>
      </c>
      <c r="J288" s="6">
        <f t="shared" si="19"/>
        <v>0</v>
      </c>
      <c r="K288" s="6">
        <f t="shared" si="19"/>
        <v>161</v>
      </c>
      <c r="L288" s="6">
        <f t="shared" si="19"/>
        <v>306</v>
      </c>
    </row>
    <row r="289" spans="1:13" ht="38.25" customHeight="1" x14ac:dyDescent="0.2">
      <c r="A289" s="162">
        <v>1</v>
      </c>
      <c r="B289" s="7" t="s">
        <v>398</v>
      </c>
      <c r="C289" s="415" t="s">
        <v>399</v>
      </c>
      <c r="D289" s="416"/>
      <c r="E289" s="7" t="s">
        <v>2966</v>
      </c>
      <c r="F289" s="8">
        <v>30</v>
      </c>
      <c r="G289" s="8"/>
      <c r="H289" s="8"/>
      <c r="I289" s="8"/>
      <c r="J289" s="8"/>
      <c r="K289" s="8">
        <v>30</v>
      </c>
      <c r="L289" s="8">
        <v>60</v>
      </c>
    </row>
    <row r="290" spans="1:13" ht="38.25" customHeight="1" x14ac:dyDescent="0.2">
      <c r="A290" s="162">
        <v>1</v>
      </c>
      <c r="B290" s="7" t="s">
        <v>400</v>
      </c>
      <c r="C290" s="415" t="s">
        <v>401</v>
      </c>
      <c r="D290" s="416"/>
      <c r="E290" s="7" t="s">
        <v>2787</v>
      </c>
      <c r="F290" s="8">
        <v>91</v>
      </c>
      <c r="G290" s="8"/>
      <c r="H290" s="8"/>
      <c r="I290" s="8"/>
      <c r="J290" s="8"/>
      <c r="K290" s="8">
        <v>91</v>
      </c>
      <c r="L290" s="8">
        <v>182</v>
      </c>
    </row>
    <row r="291" spans="1:13" ht="38.25" customHeight="1" x14ac:dyDescent="0.2">
      <c r="A291" s="162">
        <v>1</v>
      </c>
      <c r="B291" s="7" t="s">
        <v>402</v>
      </c>
      <c r="C291" s="415" t="s">
        <v>403</v>
      </c>
      <c r="D291" s="416"/>
      <c r="E291" s="7" t="s">
        <v>2883</v>
      </c>
      <c r="F291" s="8">
        <v>40</v>
      </c>
      <c r="G291" s="8"/>
      <c r="H291" s="8"/>
      <c r="I291" s="8"/>
      <c r="J291" s="8"/>
      <c r="K291" s="8">
        <v>40</v>
      </c>
      <c r="L291" s="8">
        <v>64</v>
      </c>
    </row>
    <row r="292" spans="1:13" x14ac:dyDescent="0.2">
      <c r="A292" s="15">
        <f>COUNT(A293:A329)</f>
        <v>37</v>
      </c>
      <c r="B292" s="5" t="s">
        <v>34</v>
      </c>
      <c r="C292" s="413"/>
      <c r="D292" s="414"/>
      <c r="E292" s="5"/>
      <c r="F292" s="6">
        <f t="shared" ref="F292:L292" si="20">SUM(F293:F329)</f>
        <v>2934</v>
      </c>
      <c r="G292" s="6">
        <f t="shared" si="20"/>
        <v>44</v>
      </c>
      <c r="H292" s="6">
        <f t="shared" si="20"/>
        <v>224</v>
      </c>
      <c r="I292" s="6">
        <f t="shared" si="20"/>
        <v>0</v>
      </c>
      <c r="J292" s="6">
        <f t="shared" si="20"/>
        <v>0</v>
      </c>
      <c r="K292" s="6">
        <f t="shared" si="20"/>
        <v>3200</v>
      </c>
      <c r="L292" s="6">
        <f t="shared" si="20"/>
        <v>6599</v>
      </c>
    </row>
    <row r="293" spans="1:13" ht="38.25" customHeight="1" x14ac:dyDescent="0.2">
      <c r="A293" s="162">
        <v>1</v>
      </c>
      <c r="B293" s="7" t="s">
        <v>404</v>
      </c>
      <c r="C293" s="415" t="s">
        <v>405</v>
      </c>
      <c r="D293" s="416"/>
      <c r="E293" s="7" t="s">
        <v>2883</v>
      </c>
      <c r="F293" s="8">
        <v>40</v>
      </c>
      <c r="G293" s="8"/>
      <c r="H293" s="8"/>
      <c r="I293" s="8"/>
      <c r="J293" s="8"/>
      <c r="K293" s="8">
        <v>40</v>
      </c>
      <c r="L293" s="8">
        <v>80</v>
      </c>
      <c r="M293" s="255"/>
    </row>
    <row r="294" spans="1:13" ht="38.25" customHeight="1" x14ac:dyDescent="0.2">
      <c r="A294" s="162">
        <v>1</v>
      </c>
      <c r="B294" s="7" t="s">
        <v>406</v>
      </c>
      <c r="C294" s="415" t="s">
        <v>407</v>
      </c>
      <c r="D294" s="416"/>
      <c r="E294" s="7" t="s">
        <v>2294</v>
      </c>
      <c r="F294" s="8">
        <v>38</v>
      </c>
      <c r="G294" s="8">
        <v>1</v>
      </c>
      <c r="H294" s="8"/>
      <c r="I294" s="8"/>
      <c r="J294" s="8"/>
      <c r="K294" s="8">
        <v>39</v>
      </c>
      <c r="L294" s="8">
        <v>74</v>
      </c>
    </row>
    <row r="295" spans="1:13" s="255" customFormat="1" ht="38.25" customHeight="1" x14ac:dyDescent="0.2">
      <c r="A295" s="162">
        <v>1</v>
      </c>
      <c r="B295" s="256" t="s">
        <v>2454</v>
      </c>
      <c r="C295" s="415" t="s">
        <v>2455</v>
      </c>
      <c r="D295" s="416"/>
      <c r="E295" s="257" t="s">
        <v>2967</v>
      </c>
      <c r="F295" s="8">
        <v>73</v>
      </c>
      <c r="G295" s="8"/>
      <c r="H295" s="8">
        <v>12</v>
      </c>
      <c r="I295" s="8"/>
      <c r="J295" s="8"/>
      <c r="K295" s="8">
        <v>85</v>
      </c>
      <c r="L295" s="8">
        <v>153</v>
      </c>
      <c r="M295"/>
    </row>
    <row r="296" spans="1:13" ht="38.25" customHeight="1" x14ac:dyDescent="0.2">
      <c r="A296" s="162">
        <v>1</v>
      </c>
      <c r="B296" s="7" t="s">
        <v>408</v>
      </c>
      <c r="C296" s="415" t="s">
        <v>409</v>
      </c>
      <c r="D296" s="416"/>
      <c r="E296" s="7" t="s">
        <v>2968</v>
      </c>
      <c r="F296" s="8">
        <v>375</v>
      </c>
      <c r="G296" s="8"/>
      <c r="H296" s="8"/>
      <c r="I296" s="8"/>
      <c r="J296" s="8"/>
      <c r="K296" s="8">
        <v>375</v>
      </c>
      <c r="L296" s="8">
        <v>729</v>
      </c>
    </row>
    <row r="297" spans="1:13" ht="38.25" customHeight="1" x14ac:dyDescent="0.2">
      <c r="A297" s="162">
        <v>1</v>
      </c>
      <c r="B297" s="7" t="s">
        <v>2340</v>
      </c>
      <c r="C297" s="415" t="s">
        <v>410</v>
      </c>
      <c r="D297" s="416"/>
      <c r="E297" s="7" t="s">
        <v>2968</v>
      </c>
      <c r="F297" s="8">
        <v>223</v>
      </c>
      <c r="G297" s="8"/>
      <c r="H297" s="8"/>
      <c r="I297" s="8"/>
      <c r="J297" s="8"/>
      <c r="K297" s="8">
        <v>223</v>
      </c>
      <c r="L297" s="8">
        <v>425</v>
      </c>
    </row>
    <row r="298" spans="1:13" ht="38.25" customHeight="1" x14ac:dyDescent="0.2">
      <c r="A298" s="162">
        <v>1</v>
      </c>
      <c r="B298" s="7" t="s">
        <v>411</v>
      </c>
      <c r="C298" s="415" t="s">
        <v>412</v>
      </c>
      <c r="D298" s="416"/>
      <c r="E298" s="7" t="s">
        <v>2467</v>
      </c>
      <c r="F298" s="8">
        <v>11</v>
      </c>
      <c r="G298" s="8"/>
      <c r="H298" s="8"/>
      <c r="I298" s="8"/>
      <c r="J298" s="8"/>
      <c r="K298" s="8">
        <v>11</v>
      </c>
      <c r="L298" s="8">
        <v>22</v>
      </c>
    </row>
    <row r="299" spans="1:13" ht="38.25" customHeight="1" x14ac:dyDescent="0.2">
      <c r="A299" s="162">
        <v>1</v>
      </c>
      <c r="B299" s="7" t="s">
        <v>415</v>
      </c>
      <c r="C299" s="415" t="s">
        <v>416</v>
      </c>
      <c r="D299" s="416"/>
      <c r="E299" s="7" t="s">
        <v>2970</v>
      </c>
      <c r="F299" s="8">
        <v>34</v>
      </c>
      <c r="G299" s="8"/>
      <c r="H299" s="8">
        <v>4</v>
      </c>
      <c r="I299" s="8"/>
      <c r="J299" s="8"/>
      <c r="K299" s="8">
        <v>38</v>
      </c>
      <c r="L299" s="8">
        <v>70</v>
      </c>
    </row>
    <row r="300" spans="1:13" ht="38.25" customHeight="1" x14ac:dyDescent="0.2">
      <c r="A300" s="162">
        <v>1</v>
      </c>
      <c r="B300" s="141" t="s">
        <v>418</v>
      </c>
      <c r="C300" s="415" t="s">
        <v>419</v>
      </c>
      <c r="D300" s="416"/>
      <c r="E300" s="7" t="s">
        <v>2971</v>
      </c>
      <c r="F300" s="8">
        <v>73</v>
      </c>
      <c r="G300" s="8"/>
      <c r="H300" s="8">
        <v>4</v>
      </c>
      <c r="I300" s="8"/>
      <c r="J300" s="8"/>
      <c r="K300" s="8">
        <v>77</v>
      </c>
      <c r="L300" s="8">
        <v>138</v>
      </c>
    </row>
    <row r="301" spans="1:13" ht="51" customHeight="1" x14ac:dyDescent="0.2">
      <c r="A301" s="162">
        <v>1</v>
      </c>
      <c r="B301" s="141" t="s">
        <v>2221</v>
      </c>
      <c r="C301" s="415" t="s">
        <v>420</v>
      </c>
      <c r="D301" s="416"/>
      <c r="E301" s="7" t="s">
        <v>2900</v>
      </c>
      <c r="F301" s="8">
        <v>267</v>
      </c>
      <c r="G301" s="8"/>
      <c r="H301" s="8">
        <v>74</v>
      </c>
      <c r="I301" s="8"/>
      <c r="J301" s="8"/>
      <c r="K301" s="8">
        <v>341</v>
      </c>
      <c r="L301" s="8">
        <v>888</v>
      </c>
    </row>
    <row r="302" spans="1:13" ht="38.25" customHeight="1" x14ac:dyDescent="0.2">
      <c r="A302" s="162">
        <v>1</v>
      </c>
      <c r="B302" s="7" t="s">
        <v>3588</v>
      </c>
      <c r="C302" s="415" t="s">
        <v>421</v>
      </c>
      <c r="D302" s="416"/>
      <c r="E302" s="7" t="s">
        <v>2972</v>
      </c>
      <c r="F302" s="8">
        <v>188</v>
      </c>
      <c r="G302" s="8"/>
      <c r="H302" s="8">
        <v>48</v>
      </c>
      <c r="I302" s="8"/>
      <c r="J302" s="8"/>
      <c r="K302" s="8">
        <v>236</v>
      </c>
      <c r="L302" s="8">
        <v>482</v>
      </c>
    </row>
    <row r="303" spans="1:13" ht="38.25" x14ac:dyDescent="0.2">
      <c r="A303" s="162">
        <v>1</v>
      </c>
      <c r="B303" s="7" t="s">
        <v>422</v>
      </c>
      <c r="C303" s="415" t="s">
        <v>423</v>
      </c>
      <c r="D303" s="416"/>
      <c r="E303" s="7" t="s">
        <v>3604</v>
      </c>
      <c r="F303" s="8">
        <v>20</v>
      </c>
      <c r="G303" s="8"/>
      <c r="H303" s="8"/>
      <c r="I303" s="8"/>
      <c r="J303" s="8"/>
      <c r="K303" s="8">
        <v>20</v>
      </c>
      <c r="L303" s="8">
        <v>38</v>
      </c>
    </row>
    <row r="304" spans="1:13" ht="51" customHeight="1" x14ac:dyDescent="0.2">
      <c r="A304" s="162">
        <v>1</v>
      </c>
      <c r="B304" s="7" t="s">
        <v>424</v>
      </c>
      <c r="C304" s="415" t="s">
        <v>425</v>
      </c>
      <c r="D304" s="416"/>
      <c r="E304" s="7" t="s">
        <v>2973</v>
      </c>
      <c r="F304" s="8">
        <v>26</v>
      </c>
      <c r="G304" s="8"/>
      <c r="H304" s="8">
        <v>1</v>
      </c>
      <c r="I304" s="8"/>
      <c r="J304" s="8"/>
      <c r="K304" s="8">
        <v>27</v>
      </c>
      <c r="L304" s="8">
        <v>74</v>
      </c>
    </row>
    <row r="305" spans="1:13" ht="38.25" customHeight="1" x14ac:dyDescent="0.2">
      <c r="A305" s="162">
        <v>1</v>
      </c>
      <c r="B305" s="7" t="s">
        <v>426</v>
      </c>
      <c r="C305" s="415" t="s">
        <v>427</v>
      </c>
      <c r="D305" s="416"/>
      <c r="E305" s="7" t="s">
        <v>2974</v>
      </c>
      <c r="F305" s="8">
        <v>20</v>
      </c>
      <c r="G305" s="8"/>
      <c r="H305" s="8">
        <v>6</v>
      </c>
      <c r="I305" s="8"/>
      <c r="J305" s="8"/>
      <c r="K305" s="8">
        <v>26</v>
      </c>
      <c r="L305" s="8">
        <v>52</v>
      </c>
    </row>
    <row r="306" spans="1:13" ht="51" x14ac:dyDescent="0.2">
      <c r="A306" s="162">
        <v>1</v>
      </c>
      <c r="B306" s="141" t="s">
        <v>2582</v>
      </c>
      <c r="C306" s="415" t="s">
        <v>2583</v>
      </c>
      <c r="D306" s="416"/>
      <c r="E306" s="7" t="s">
        <v>2584</v>
      </c>
      <c r="F306" s="8">
        <v>20</v>
      </c>
      <c r="G306" s="8"/>
      <c r="H306" s="8">
        <v>1</v>
      </c>
      <c r="I306" s="8"/>
      <c r="J306" s="8"/>
      <c r="K306" s="8">
        <v>21</v>
      </c>
      <c r="L306" s="8">
        <v>47</v>
      </c>
    </row>
    <row r="307" spans="1:13" ht="38.25" customHeight="1" x14ac:dyDescent="0.2">
      <c r="A307" s="162">
        <v>1</v>
      </c>
      <c r="B307" s="7" t="s">
        <v>428</v>
      </c>
      <c r="C307" s="415" t="s">
        <v>429</v>
      </c>
      <c r="D307" s="416"/>
      <c r="E307" s="7" t="s">
        <v>2975</v>
      </c>
      <c r="F307" s="8">
        <v>19</v>
      </c>
      <c r="G307" s="8"/>
      <c r="H307" s="8">
        <v>4</v>
      </c>
      <c r="I307" s="8"/>
      <c r="J307" s="8"/>
      <c r="K307" s="8">
        <v>23</v>
      </c>
      <c r="L307" s="8">
        <v>43</v>
      </c>
    </row>
    <row r="308" spans="1:13" ht="38.25" customHeight="1" x14ac:dyDescent="0.2">
      <c r="A308" s="162">
        <v>1</v>
      </c>
      <c r="B308" s="7" t="s">
        <v>430</v>
      </c>
      <c r="C308" s="415" t="s">
        <v>431</v>
      </c>
      <c r="D308" s="416"/>
      <c r="E308" s="7" t="s">
        <v>2976</v>
      </c>
      <c r="F308" s="8">
        <v>130</v>
      </c>
      <c r="G308" s="8"/>
      <c r="H308" s="8"/>
      <c r="I308" s="8"/>
      <c r="J308" s="8"/>
      <c r="K308" s="8">
        <v>130</v>
      </c>
      <c r="L308" s="8">
        <v>260</v>
      </c>
    </row>
    <row r="309" spans="1:13" ht="38.25" customHeight="1" x14ac:dyDescent="0.2">
      <c r="A309" s="162">
        <v>1</v>
      </c>
      <c r="B309" s="7" t="s">
        <v>432</v>
      </c>
      <c r="C309" s="415" t="s">
        <v>433</v>
      </c>
      <c r="D309" s="416"/>
      <c r="E309" s="7" t="s">
        <v>2884</v>
      </c>
      <c r="F309" s="8">
        <v>168</v>
      </c>
      <c r="G309" s="8"/>
      <c r="H309" s="8"/>
      <c r="I309" s="8"/>
      <c r="J309" s="8"/>
      <c r="K309" s="8">
        <v>168</v>
      </c>
      <c r="L309" s="8">
        <v>319</v>
      </c>
    </row>
    <row r="310" spans="1:13" ht="38.25" customHeight="1" x14ac:dyDescent="0.2">
      <c r="A310" s="162">
        <v>1</v>
      </c>
      <c r="B310" s="7" t="s">
        <v>432</v>
      </c>
      <c r="C310" s="415" t="s">
        <v>434</v>
      </c>
      <c r="D310" s="416"/>
      <c r="E310" s="7" t="s">
        <v>2977</v>
      </c>
      <c r="F310" s="8">
        <v>99</v>
      </c>
      <c r="G310" s="8"/>
      <c r="H310" s="8">
        <v>2</v>
      </c>
      <c r="I310" s="8"/>
      <c r="J310" s="8"/>
      <c r="K310" s="8">
        <v>101</v>
      </c>
      <c r="L310" s="8">
        <v>186</v>
      </c>
    </row>
    <row r="311" spans="1:13" ht="38.25" customHeight="1" x14ac:dyDescent="0.2">
      <c r="A311" s="162">
        <v>1</v>
      </c>
      <c r="B311" s="7" t="s">
        <v>100</v>
      </c>
      <c r="C311" s="415" t="s">
        <v>435</v>
      </c>
      <c r="D311" s="416"/>
      <c r="E311" s="7" t="s">
        <v>2883</v>
      </c>
      <c r="F311" s="8">
        <v>66</v>
      </c>
      <c r="G311" s="8"/>
      <c r="H311" s="8">
        <v>8</v>
      </c>
      <c r="I311" s="8"/>
      <c r="J311" s="8"/>
      <c r="K311" s="8">
        <v>74</v>
      </c>
      <c r="L311" s="8">
        <v>178</v>
      </c>
    </row>
    <row r="312" spans="1:13" ht="38.25" customHeight="1" x14ac:dyDescent="0.2">
      <c r="A312" s="162">
        <v>1</v>
      </c>
      <c r="B312" s="7" t="s">
        <v>2390</v>
      </c>
      <c r="C312" s="415" t="s">
        <v>436</v>
      </c>
      <c r="D312" s="416"/>
      <c r="E312" s="7" t="s">
        <v>2978</v>
      </c>
      <c r="F312" s="8">
        <v>195</v>
      </c>
      <c r="G312" s="8"/>
      <c r="H312" s="8">
        <v>2</v>
      </c>
      <c r="I312" s="8"/>
      <c r="J312" s="8"/>
      <c r="K312" s="8">
        <v>197</v>
      </c>
      <c r="L312" s="8">
        <v>388</v>
      </c>
      <c r="M312" s="206"/>
    </row>
    <row r="313" spans="1:13" ht="38.25" x14ac:dyDescent="0.2">
      <c r="A313" s="162">
        <v>1</v>
      </c>
      <c r="B313" s="7" t="s">
        <v>3590</v>
      </c>
      <c r="C313" s="415" t="s">
        <v>437</v>
      </c>
      <c r="D313" s="416"/>
      <c r="E313" s="7" t="s">
        <v>2900</v>
      </c>
      <c r="F313" s="8">
        <v>173</v>
      </c>
      <c r="G313" s="8">
        <v>1</v>
      </c>
      <c r="H313" s="8">
        <v>20</v>
      </c>
      <c r="I313" s="8"/>
      <c r="J313" s="8"/>
      <c r="K313" s="8">
        <v>194</v>
      </c>
      <c r="L313" s="8">
        <v>394</v>
      </c>
    </row>
    <row r="314" spans="1:13" s="206" customFormat="1" ht="38.25" x14ac:dyDescent="0.2">
      <c r="A314" s="162">
        <v>1</v>
      </c>
      <c r="B314" s="208" t="s">
        <v>2449</v>
      </c>
      <c r="C314" s="422" t="s">
        <v>2450</v>
      </c>
      <c r="D314" s="423"/>
      <c r="E314" s="208" t="s">
        <v>3579</v>
      </c>
      <c r="F314" s="8">
        <v>22</v>
      </c>
      <c r="G314" s="8">
        <v>2</v>
      </c>
      <c r="H314" s="8"/>
      <c r="I314" s="8"/>
      <c r="J314" s="8"/>
      <c r="K314" s="8">
        <v>24</v>
      </c>
      <c r="L314" s="8">
        <v>55</v>
      </c>
      <c r="M314"/>
    </row>
    <row r="315" spans="1:13" ht="38.25" customHeight="1" x14ac:dyDescent="0.2">
      <c r="A315" s="162">
        <v>1</v>
      </c>
      <c r="B315" s="7" t="s">
        <v>438</v>
      </c>
      <c r="C315" s="415" t="s">
        <v>439</v>
      </c>
      <c r="D315" s="416"/>
      <c r="E315" s="7" t="s">
        <v>2979</v>
      </c>
      <c r="F315" s="8">
        <v>53</v>
      </c>
      <c r="G315" s="8"/>
      <c r="H315" s="8">
        <v>3</v>
      </c>
      <c r="I315" s="8"/>
      <c r="J315" s="8"/>
      <c r="K315" s="8">
        <v>56</v>
      </c>
      <c r="L315" s="8">
        <v>105</v>
      </c>
    </row>
    <row r="316" spans="1:13" ht="38.25" customHeight="1" x14ac:dyDescent="0.2">
      <c r="A316" s="162">
        <v>1</v>
      </c>
      <c r="B316" s="7" t="s">
        <v>2341</v>
      </c>
      <c r="C316" s="415" t="s">
        <v>440</v>
      </c>
      <c r="D316" s="416"/>
      <c r="E316" s="7" t="s">
        <v>2884</v>
      </c>
      <c r="F316" s="8">
        <v>49</v>
      </c>
      <c r="G316" s="8"/>
      <c r="H316" s="8"/>
      <c r="I316" s="8"/>
      <c r="J316" s="8"/>
      <c r="K316" s="8">
        <v>49</v>
      </c>
      <c r="L316" s="8">
        <v>89</v>
      </c>
    </row>
    <row r="317" spans="1:13" ht="38.25" customHeight="1" x14ac:dyDescent="0.2">
      <c r="A317" s="162">
        <v>1</v>
      </c>
      <c r="B317" s="7" t="s">
        <v>441</v>
      </c>
      <c r="C317" s="415" t="s">
        <v>442</v>
      </c>
      <c r="D317" s="416"/>
      <c r="E317" s="7" t="s">
        <v>2980</v>
      </c>
      <c r="F317" s="8">
        <v>6</v>
      </c>
      <c r="G317" s="8"/>
      <c r="H317" s="8"/>
      <c r="I317" s="8"/>
      <c r="J317" s="8"/>
      <c r="K317" s="8">
        <v>6</v>
      </c>
      <c r="L317" s="8">
        <v>14</v>
      </c>
    </row>
    <row r="318" spans="1:13" ht="38.25" customHeight="1" x14ac:dyDescent="0.2">
      <c r="A318" s="162">
        <v>1</v>
      </c>
      <c r="B318" s="7" t="s">
        <v>443</v>
      </c>
      <c r="C318" s="415" t="s">
        <v>444</v>
      </c>
      <c r="D318" s="416"/>
      <c r="E318" s="7" t="s">
        <v>2884</v>
      </c>
      <c r="F318" s="8">
        <v>69</v>
      </c>
      <c r="G318" s="8"/>
      <c r="H318" s="8"/>
      <c r="I318" s="8"/>
      <c r="J318" s="8"/>
      <c r="K318" s="8">
        <v>69</v>
      </c>
      <c r="L318" s="8">
        <v>135</v>
      </c>
    </row>
    <row r="319" spans="1:13" ht="38.25" customHeight="1" x14ac:dyDescent="0.2">
      <c r="A319" s="162">
        <v>1</v>
      </c>
      <c r="B319" s="7" t="s">
        <v>443</v>
      </c>
      <c r="C319" s="415" t="s">
        <v>445</v>
      </c>
      <c r="D319" s="416"/>
      <c r="E319" s="7" t="s">
        <v>3589</v>
      </c>
      <c r="F319" s="8">
        <v>141</v>
      </c>
      <c r="G319" s="8"/>
      <c r="H319" s="8">
        <v>3</v>
      </c>
      <c r="I319" s="8"/>
      <c r="J319" s="8"/>
      <c r="K319" s="8">
        <v>144</v>
      </c>
      <c r="L319" s="8">
        <v>276</v>
      </c>
    </row>
    <row r="320" spans="1:13" ht="38.25" customHeight="1" x14ac:dyDescent="0.2">
      <c r="A320" s="162">
        <v>1</v>
      </c>
      <c r="B320" s="7" t="s">
        <v>446</v>
      </c>
      <c r="C320" s="415" t="s">
        <v>447</v>
      </c>
      <c r="D320" s="416"/>
      <c r="E320" s="7" t="s">
        <v>2971</v>
      </c>
      <c r="F320" s="8">
        <v>54</v>
      </c>
      <c r="G320" s="8"/>
      <c r="H320" s="8"/>
      <c r="I320" s="8"/>
      <c r="J320" s="8"/>
      <c r="K320" s="8">
        <v>54</v>
      </c>
      <c r="L320" s="8">
        <v>100</v>
      </c>
    </row>
    <row r="321" spans="1:13" ht="38.25" customHeight="1" x14ac:dyDescent="0.2">
      <c r="A321" s="162">
        <v>1</v>
      </c>
      <c r="B321" s="7" t="s">
        <v>448</v>
      </c>
      <c r="C321" s="415" t="s">
        <v>2807</v>
      </c>
      <c r="D321" s="416"/>
      <c r="E321" s="7" t="s">
        <v>2981</v>
      </c>
      <c r="F321" s="8">
        <v>48</v>
      </c>
      <c r="G321" s="8">
        <v>37</v>
      </c>
      <c r="H321" s="8"/>
      <c r="I321" s="8"/>
      <c r="J321" s="8"/>
      <c r="K321" s="8">
        <v>83</v>
      </c>
      <c r="L321" s="8">
        <v>240</v>
      </c>
    </row>
    <row r="322" spans="1:13" ht="38.25" customHeight="1" x14ac:dyDescent="0.2">
      <c r="A322" s="162">
        <v>1</v>
      </c>
      <c r="B322" s="7" t="s">
        <v>451</v>
      </c>
      <c r="C322" s="415" t="s">
        <v>452</v>
      </c>
      <c r="D322" s="416"/>
      <c r="E322" s="7" t="s">
        <v>2982</v>
      </c>
      <c r="F322" s="8">
        <v>3</v>
      </c>
      <c r="G322" s="8">
        <v>2</v>
      </c>
      <c r="H322" s="8"/>
      <c r="I322" s="8"/>
      <c r="J322" s="8"/>
      <c r="K322" s="8">
        <v>5</v>
      </c>
      <c r="L322" s="8">
        <v>13</v>
      </c>
    </row>
    <row r="323" spans="1:13" ht="38.25" customHeight="1" x14ac:dyDescent="0.2">
      <c r="A323" s="162">
        <v>1</v>
      </c>
      <c r="B323" s="7" t="s">
        <v>453</v>
      </c>
      <c r="C323" s="415" t="s">
        <v>454</v>
      </c>
      <c r="D323" s="416"/>
      <c r="E323" s="7" t="s">
        <v>3591</v>
      </c>
      <c r="F323" s="8">
        <v>88</v>
      </c>
      <c r="G323" s="8">
        <v>1</v>
      </c>
      <c r="H323" s="8">
        <v>1</v>
      </c>
      <c r="I323" s="8"/>
      <c r="J323" s="8"/>
      <c r="K323" s="8">
        <v>90</v>
      </c>
      <c r="L323" s="8">
        <v>184</v>
      </c>
    </row>
    <row r="324" spans="1:13" ht="38.25" customHeight="1" x14ac:dyDescent="0.2">
      <c r="A324" s="162">
        <v>1</v>
      </c>
      <c r="B324" s="7" t="s">
        <v>455</v>
      </c>
      <c r="C324" s="415" t="s">
        <v>456</v>
      </c>
      <c r="D324" s="416"/>
      <c r="E324" s="7" t="s">
        <v>2883</v>
      </c>
      <c r="F324" s="8">
        <v>50</v>
      </c>
      <c r="G324" s="8"/>
      <c r="H324" s="8"/>
      <c r="I324" s="8"/>
      <c r="J324" s="8"/>
      <c r="K324" s="8">
        <v>50</v>
      </c>
      <c r="L324" s="8">
        <v>85</v>
      </c>
    </row>
    <row r="325" spans="1:13" ht="38.25" customHeight="1" x14ac:dyDescent="0.2">
      <c r="A325" s="162">
        <v>1</v>
      </c>
      <c r="B325" s="7" t="s">
        <v>3592</v>
      </c>
      <c r="C325" s="415" t="s">
        <v>458</v>
      </c>
      <c r="D325" s="416"/>
      <c r="E325" s="7" t="s">
        <v>2983</v>
      </c>
      <c r="F325" s="8">
        <v>18</v>
      </c>
      <c r="G325" s="8"/>
      <c r="H325" s="8">
        <v>13</v>
      </c>
      <c r="I325" s="8"/>
      <c r="J325" s="8"/>
      <c r="K325" s="8">
        <v>31</v>
      </c>
      <c r="L325" s="8">
        <v>69</v>
      </c>
    </row>
    <row r="326" spans="1:13" ht="38.25" customHeight="1" x14ac:dyDescent="0.2">
      <c r="A326" s="162">
        <v>1</v>
      </c>
      <c r="B326" s="7" t="s">
        <v>459</v>
      </c>
      <c r="C326" s="415" t="s">
        <v>460</v>
      </c>
      <c r="D326" s="416"/>
      <c r="E326" s="7" t="s">
        <v>2984</v>
      </c>
      <c r="F326" s="8">
        <v>13</v>
      </c>
      <c r="G326" s="8"/>
      <c r="H326" s="8">
        <v>2</v>
      </c>
      <c r="I326" s="8"/>
      <c r="J326" s="8"/>
      <c r="K326" s="8">
        <v>15</v>
      </c>
      <c r="L326" s="8">
        <v>30</v>
      </c>
    </row>
    <row r="327" spans="1:13" ht="38.25" customHeight="1" x14ac:dyDescent="0.2">
      <c r="A327" s="162">
        <v>1</v>
      </c>
      <c r="B327" s="7" t="s">
        <v>461</v>
      </c>
      <c r="C327" s="415" t="s">
        <v>462</v>
      </c>
      <c r="D327" s="416"/>
      <c r="E327" s="7" t="s">
        <v>2985</v>
      </c>
      <c r="F327" s="8">
        <v>9</v>
      </c>
      <c r="G327" s="8"/>
      <c r="H327" s="8">
        <v>4</v>
      </c>
      <c r="I327" s="8"/>
      <c r="J327" s="8"/>
      <c r="K327" s="8">
        <v>13</v>
      </c>
      <c r="L327" s="8">
        <v>26</v>
      </c>
    </row>
    <row r="328" spans="1:13" ht="63.75" x14ac:dyDescent="0.2">
      <c r="A328" s="162">
        <v>1</v>
      </c>
      <c r="B328" s="7" t="s">
        <v>2342</v>
      </c>
      <c r="C328" s="415" t="s">
        <v>463</v>
      </c>
      <c r="D328" s="416"/>
      <c r="E328" s="7" t="s">
        <v>2986</v>
      </c>
      <c r="F328" s="8">
        <v>42</v>
      </c>
      <c r="G328" s="8"/>
      <c r="H328" s="8">
        <v>12</v>
      </c>
      <c r="I328" s="8"/>
      <c r="J328" s="8"/>
      <c r="K328" s="8">
        <v>54</v>
      </c>
      <c r="L328" s="8">
        <v>116</v>
      </c>
    </row>
    <row r="329" spans="1:13" ht="63.75" customHeight="1" x14ac:dyDescent="0.2">
      <c r="A329" s="162">
        <v>1</v>
      </c>
      <c r="B329" s="7" t="s">
        <v>467</v>
      </c>
      <c r="C329" s="415" t="s">
        <v>468</v>
      </c>
      <c r="D329" s="416"/>
      <c r="E329" s="7" t="s">
        <v>2987</v>
      </c>
      <c r="F329" s="8">
        <v>11</v>
      </c>
      <c r="G329" s="8"/>
      <c r="H329" s="8"/>
      <c r="I329" s="8"/>
      <c r="J329" s="8"/>
      <c r="K329" s="8">
        <v>11</v>
      </c>
      <c r="L329" s="8">
        <v>22</v>
      </c>
    </row>
    <row r="330" spans="1:13" x14ac:dyDescent="0.2">
      <c r="A330" s="15">
        <f>COUNT(A331:A395)</f>
        <v>65</v>
      </c>
      <c r="B330" s="5" t="s">
        <v>35</v>
      </c>
      <c r="C330" s="413"/>
      <c r="D330" s="414"/>
      <c r="E330" s="5"/>
      <c r="F330" s="6">
        <f t="shared" ref="F330:L330" si="21">SUM(F331:F395)</f>
        <v>5469</v>
      </c>
      <c r="G330" s="6">
        <f t="shared" si="21"/>
        <v>99</v>
      </c>
      <c r="H330" s="6">
        <f t="shared" si="21"/>
        <v>315</v>
      </c>
      <c r="I330" s="6">
        <f t="shared" si="21"/>
        <v>0</v>
      </c>
      <c r="J330" s="6">
        <f t="shared" si="21"/>
        <v>0</v>
      </c>
      <c r="K330" s="6">
        <f t="shared" si="21"/>
        <v>5884</v>
      </c>
      <c r="L330" s="6">
        <f t="shared" si="21"/>
        <v>11241</v>
      </c>
    </row>
    <row r="331" spans="1:13" ht="51" x14ac:dyDescent="0.2">
      <c r="A331" s="162">
        <v>1</v>
      </c>
      <c r="B331" s="7" t="s">
        <v>2593</v>
      </c>
      <c r="C331" s="415" t="s">
        <v>469</v>
      </c>
      <c r="D331" s="416"/>
      <c r="E331" s="7" t="s">
        <v>2988</v>
      </c>
      <c r="F331" s="8">
        <v>14</v>
      </c>
      <c r="G331" s="8"/>
      <c r="H331" s="8">
        <v>3</v>
      </c>
      <c r="I331" s="8"/>
      <c r="J331" s="8"/>
      <c r="K331" s="8">
        <v>17</v>
      </c>
      <c r="L331" s="8">
        <v>35</v>
      </c>
    </row>
    <row r="332" spans="1:13" ht="38.25" customHeight="1" x14ac:dyDescent="0.2">
      <c r="A332" s="162">
        <v>1</v>
      </c>
      <c r="B332" s="7" t="s">
        <v>470</v>
      </c>
      <c r="C332" s="415" t="s">
        <v>471</v>
      </c>
      <c r="D332" s="416"/>
      <c r="E332" s="7" t="s">
        <v>2884</v>
      </c>
      <c r="F332" s="8">
        <v>194</v>
      </c>
      <c r="G332" s="8"/>
      <c r="H332" s="8">
        <v>6</v>
      </c>
      <c r="I332" s="8"/>
      <c r="J332" s="8"/>
      <c r="K332" s="8">
        <v>200</v>
      </c>
      <c r="L332" s="8">
        <v>369</v>
      </c>
      <c r="M332" s="364"/>
    </row>
    <row r="333" spans="1:13" ht="38.25" customHeight="1" x14ac:dyDescent="0.2">
      <c r="A333" s="162">
        <v>1</v>
      </c>
      <c r="B333" s="141" t="s">
        <v>472</v>
      </c>
      <c r="C333" s="415" t="s">
        <v>473</v>
      </c>
      <c r="D333" s="416"/>
      <c r="E333" s="7" t="s">
        <v>2967</v>
      </c>
      <c r="F333" s="8">
        <v>75</v>
      </c>
      <c r="G333" s="8"/>
      <c r="H333" s="8"/>
      <c r="I333" s="8"/>
      <c r="J333" s="8"/>
      <c r="K333" s="8">
        <v>75</v>
      </c>
      <c r="L333" s="8">
        <v>140</v>
      </c>
    </row>
    <row r="334" spans="1:13" s="364" customFormat="1" ht="38.25" customHeight="1" x14ac:dyDescent="0.2">
      <c r="A334" s="162">
        <v>1</v>
      </c>
      <c r="B334" s="365" t="s">
        <v>2878</v>
      </c>
      <c r="C334" s="422" t="s">
        <v>2879</v>
      </c>
      <c r="D334" s="423"/>
      <c r="E334" s="363" t="s">
        <v>2926</v>
      </c>
      <c r="F334" s="8">
        <v>170</v>
      </c>
      <c r="G334" s="8">
        <v>38</v>
      </c>
      <c r="H334" s="8"/>
      <c r="I334" s="8"/>
      <c r="J334" s="8"/>
      <c r="K334" s="8">
        <v>208</v>
      </c>
      <c r="L334" s="8">
        <v>420</v>
      </c>
      <c r="M334"/>
    </row>
    <row r="335" spans="1:13" ht="38.25" customHeight="1" x14ac:dyDescent="0.2">
      <c r="A335" s="162">
        <v>1</v>
      </c>
      <c r="B335" s="141" t="s">
        <v>474</v>
      </c>
      <c r="C335" s="415" t="s">
        <v>475</v>
      </c>
      <c r="D335" s="416"/>
      <c r="E335" s="7" t="s">
        <v>2989</v>
      </c>
      <c r="F335" s="8">
        <v>25</v>
      </c>
      <c r="G335" s="8"/>
      <c r="H335" s="8">
        <v>5</v>
      </c>
      <c r="I335" s="8"/>
      <c r="J335" s="8"/>
      <c r="K335" s="8">
        <v>30</v>
      </c>
      <c r="L335" s="8">
        <v>57</v>
      </c>
    </row>
    <row r="336" spans="1:13" ht="25.5" customHeight="1" x14ac:dyDescent="0.2">
      <c r="A336" s="162">
        <v>1</v>
      </c>
      <c r="B336" s="141" t="s">
        <v>476</v>
      </c>
      <c r="C336" s="415" t="s">
        <v>477</v>
      </c>
      <c r="D336" s="416"/>
      <c r="E336" s="7" t="s">
        <v>2219</v>
      </c>
      <c r="F336" s="8">
        <v>47</v>
      </c>
      <c r="G336" s="8"/>
      <c r="H336" s="8">
        <v>4</v>
      </c>
      <c r="I336" s="8"/>
      <c r="J336" s="8"/>
      <c r="K336" s="8">
        <v>51</v>
      </c>
      <c r="L336" s="8">
        <v>87</v>
      </c>
    </row>
    <row r="337" spans="1:13" ht="38.25" customHeight="1" x14ac:dyDescent="0.2">
      <c r="A337" s="162">
        <v>1</v>
      </c>
      <c r="B337" s="141" t="s">
        <v>86</v>
      </c>
      <c r="C337" s="415" t="s">
        <v>478</v>
      </c>
      <c r="D337" s="416"/>
      <c r="E337" s="7" t="s">
        <v>2990</v>
      </c>
      <c r="F337" s="8">
        <v>344</v>
      </c>
      <c r="G337" s="8"/>
      <c r="H337" s="8">
        <v>49</v>
      </c>
      <c r="I337" s="8"/>
      <c r="J337" s="8"/>
      <c r="K337" s="8">
        <v>393</v>
      </c>
      <c r="L337" s="8">
        <v>605</v>
      </c>
    </row>
    <row r="338" spans="1:13" ht="38.25" customHeight="1" x14ac:dyDescent="0.2">
      <c r="A338" s="162">
        <v>1</v>
      </c>
      <c r="B338" s="7" t="s">
        <v>413</v>
      </c>
      <c r="C338" s="415" t="s">
        <v>414</v>
      </c>
      <c r="D338" s="416"/>
      <c r="E338" s="7" t="s">
        <v>2969</v>
      </c>
      <c r="F338" s="8">
        <v>19</v>
      </c>
      <c r="G338" s="8">
        <v>1</v>
      </c>
      <c r="H338" s="8"/>
      <c r="I338" s="8"/>
      <c r="J338" s="8"/>
      <c r="K338" s="8">
        <v>20</v>
      </c>
      <c r="L338" s="8">
        <v>42</v>
      </c>
    </row>
    <row r="339" spans="1:13" ht="51" customHeight="1" x14ac:dyDescent="0.2">
      <c r="A339" s="162">
        <v>1</v>
      </c>
      <c r="B339" s="7" t="s">
        <v>479</v>
      </c>
      <c r="C339" s="415" t="s">
        <v>429</v>
      </c>
      <c r="D339" s="416"/>
      <c r="E339" s="7" t="s">
        <v>2880</v>
      </c>
      <c r="F339" s="8">
        <v>8</v>
      </c>
      <c r="G339" s="8"/>
      <c r="H339" s="8"/>
      <c r="I339" s="8"/>
      <c r="J339" s="8"/>
      <c r="K339" s="8">
        <v>8</v>
      </c>
      <c r="L339" s="8">
        <v>16</v>
      </c>
      <c r="M339" s="193"/>
    </row>
    <row r="340" spans="1:13" ht="51" customHeight="1" x14ac:dyDescent="0.2">
      <c r="A340" s="162">
        <v>1</v>
      </c>
      <c r="B340" s="7" t="s">
        <v>417</v>
      </c>
      <c r="C340" s="415" t="s">
        <v>480</v>
      </c>
      <c r="D340" s="416"/>
      <c r="E340" s="7" t="s">
        <v>2991</v>
      </c>
      <c r="F340" s="8">
        <v>76</v>
      </c>
      <c r="G340" s="8"/>
      <c r="H340" s="8">
        <v>2</v>
      </c>
      <c r="I340" s="8"/>
      <c r="J340" s="8"/>
      <c r="K340" s="8">
        <v>78</v>
      </c>
      <c r="L340" s="8">
        <v>154</v>
      </c>
    </row>
    <row r="341" spans="1:13" s="193" customFormat="1" ht="51" customHeight="1" x14ac:dyDescent="0.2">
      <c r="A341" s="162">
        <v>1</v>
      </c>
      <c r="B341" s="194" t="s">
        <v>395</v>
      </c>
      <c r="C341" s="415" t="s">
        <v>396</v>
      </c>
      <c r="D341" s="416"/>
      <c r="E341" s="194" t="s">
        <v>2881</v>
      </c>
      <c r="F341" s="8">
        <v>63</v>
      </c>
      <c r="G341" s="8">
        <v>11</v>
      </c>
      <c r="H341" s="8">
        <v>4</v>
      </c>
      <c r="I341" s="8"/>
      <c r="J341" s="8"/>
      <c r="K341" s="8">
        <v>78</v>
      </c>
      <c r="L341" s="8">
        <v>133</v>
      </c>
      <c r="M341"/>
    </row>
    <row r="342" spans="1:13" ht="38.25" customHeight="1" x14ac:dyDescent="0.2">
      <c r="A342" s="162">
        <v>1</v>
      </c>
      <c r="B342" s="7" t="s">
        <v>481</v>
      </c>
      <c r="C342" s="415" t="s">
        <v>482</v>
      </c>
      <c r="D342" s="416"/>
      <c r="E342" s="7" t="s">
        <v>2882</v>
      </c>
      <c r="F342" s="8">
        <v>14</v>
      </c>
      <c r="G342" s="8"/>
      <c r="H342" s="8">
        <v>5</v>
      </c>
      <c r="I342" s="8"/>
      <c r="J342" s="8"/>
      <c r="K342" s="8">
        <v>19</v>
      </c>
      <c r="L342" s="8">
        <v>35</v>
      </c>
    </row>
    <row r="343" spans="1:13" ht="38.25" customHeight="1" x14ac:dyDescent="0.2">
      <c r="A343" s="162">
        <v>1</v>
      </c>
      <c r="B343" s="7" t="s">
        <v>483</v>
      </c>
      <c r="C343" s="415" t="s">
        <v>484</v>
      </c>
      <c r="D343" s="416"/>
      <c r="E343" s="7" t="s">
        <v>2524</v>
      </c>
      <c r="F343" s="8">
        <v>10</v>
      </c>
      <c r="G343" s="8"/>
      <c r="H343" s="8">
        <v>1</v>
      </c>
      <c r="I343" s="8"/>
      <c r="J343" s="8"/>
      <c r="K343" s="8">
        <v>11</v>
      </c>
      <c r="L343" s="8">
        <v>23</v>
      </c>
    </row>
    <row r="344" spans="1:13" ht="38.25" customHeight="1" x14ac:dyDescent="0.2">
      <c r="A344" s="162">
        <v>1</v>
      </c>
      <c r="B344" s="7" t="s">
        <v>485</v>
      </c>
      <c r="C344" s="415" t="s">
        <v>486</v>
      </c>
      <c r="D344" s="416"/>
      <c r="E344" s="7" t="s">
        <v>2883</v>
      </c>
      <c r="F344" s="8">
        <v>30</v>
      </c>
      <c r="G344" s="8"/>
      <c r="H344" s="8">
        <v>8</v>
      </c>
      <c r="I344" s="8"/>
      <c r="J344" s="8"/>
      <c r="K344" s="8">
        <v>38</v>
      </c>
      <c r="L344" s="8">
        <v>76</v>
      </c>
    </row>
    <row r="345" spans="1:13" ht="38.25" customHeight="1" x14ac:dyDescent="0.2">
      <c r="A345" s="162">
        <v>1</v>
      </c>
      <c r="B345" s="7" t="s">
        <v>487</v>
      </c>
      <c r="C345" s="415" t="s">
        <v>488</v>
      </c>
      <c r="D345" s="416"/>
      <c r="E345" s="7" t="s">
        <v>2884</v>
      </c>
      <c r="F345" s="8">
        <v>176</v>
      </c>
      <c r="G345" s="8"/>
      <c r="H345" s="8">
        <v>9</v>
      </c>
      <c r="I345" s="8"/>
      <c r="J345" s="8"/>
      <c r="K345" s="8">
        <v>185</v>
      </c>
      <c r="L345" s="8">
        <v>364</v>
      </c>
    </row>
    <row r="346" spans="1:13" ht="51" customHeight="1" x14ac:dyDescent="0.2">
      <c r="A346" s="162">
        <v>1</v>
      </c>
      <c r="B346" s="7" t="s">
        <v>489</v>
      </c>
      <c r="C346" s="415" t="s">
        <v>490</v>
      </c>
      <c r="D346" s="416"/>
      <c r="E346" s="7" t="s">
        <v>2885</v>
      </c>
      <c r="F346" s="8">
        <v>174</v>
      </c>
      <c r="G346" s="8"/>
      <c r="H346" s="8">
        <v>23</v>
      </c>
      <c r="I346" s="8"/>
      <c r="J346" s="8"/>
      <c r="K346" s="8">
        <v>197</v>
      </c>
      <c r="L346" s="8">
        <v>374</v>
      </c>
    </row>
    <row r="347" spans="1:13" ht="38.25" x14ac:dyDescent="0.2">
      <c r="A347" s="162">
        <v>1</v>
      </c>
      <c r="B347" s="7" t="s">
        <v>491</v>
      </c>
      <c r="C347" s="415" t="s">
        <v>492</v>
      </c>
      <c r="D347" s="416"/>
      <c r="E347" s="7" t="s">
        <v>2992</v>
      </c>
      <c r="F347" s="8">
        <v>308</v>
      </c>
      <c r="G347" s="8"/>
      <c r="H347" s="8">
        <v>7</v>
      </c>
      <c r="I347" s="8"/>
      <c r="J347" s="8"/>
      <c r="K347" s="8">
        <v>315</v>
      </c>
      <c r="L347" s="8">
        <v>548</v>
      </c>
    </row>
    <row r="348" spans="1:13" ht="63.75" customHeight="1" x14ac:dyDescent="0.2">
      <c r="A348" s="162">
        <v>1</v>
      </c>
      <c r="B348" s="7" t="s">
        <v>2517</v>
      </c>
      <c r="C348" s="415" t="s">
        <v>493</v>
      </c>
      <c r="D348" s="416"/>
      <c r="E348" s="7" t="s">
        <v>2518</v>
      </c>
      <c r="F348" s="8">
        <v>113</v>
      </c>
      <c r="G348" s="8"/>
      <c r="H348" s="8">
        <v>7</v>
      </c>
      <c r="I348" s="8"/>
      <c r="J348" s="8"/>
      <c r="K348" s="8">
        <v>120</v>
      </c>
      <c r="L348" s="8">
        <v>220</v>
      </c>
    </row>
    <row r="349" spans="1:13" ht="63.75" x14ac:dyDescent="0.2">
      <c r="A349" s="162">
        <v>1</v>
      </c>
      <c r="B349" s="141" t="s">
        <v>2683</v>
      </c>
      <c r="C349" s="424" t="s">
        <v>2222</v>
      </c>
      <c r="D349" s="425"/>
      <c r="E349" s="131" t="s">
        <v>2926</v>
      </c>
      <c r="F349" s="8">
        <v>136</v>
      </c>
      <c r="G349" s="8"/>
      <c r="H349" s="8"/>
      <c r="I349" s="8"/>
      <c r="J349" s="8"/>
      <c r="K349" s="8">
        <v>136</v>
      </c>
      <c r="L349" s="8">
        <v>206</v>
      </c>
    </row>
    <row r="350" spans="1:13" ht="38.25" customHeight="1" x14ac:dyDescent="0.2">
      <c r="A350" s="162">
        <v>1</v>
      </c>
      <c r="B350" s="7" t="s">
        <v>494</v>
      </c>
      <c r="C350" s="415" t="s">
        <v>495</v>
      </c>
      <c r="D350" s="416"/>
      <c r="E350" s="7" t="s">
        <v>2993</v>
      </c>
      <c r="F350" s="8">
        <v>17</v>
      </c>
      <c r="G350" s="8"/>
      <c r="H350" s="8"/>
      <c r="I350" s="8"/>
      <c r="J350" s="8"/>
      <c r="K350" s="8">
        <v>17</v>
      </c>
      <c r="L350" s="8">
        <v>34</v>
      </c>
    </row>
    <row r="351" spans="1:13" ht="38.25" customHeight="1" x14ac:dyDescent="0.2">
      <c r="A351" s="162">
        <v>1</v>
      </c>
      <c r="B351" s="7" t="s">
        <v>2343</v>
      </c>
      <c r="C351" s="415" t="s">
        <v>496</v>
      </c>
      <c r="D351" s="416"/>
      <c r="E351" s="7" t="s">
        <v>2884</v>
      </c>
      <c r="F351" s="8">
        <v>180</v>
      </c>
      <c r="G351" s="8"/>
      <c r="H351" s="8"/>
      <c r="I351" s="8"/>
      <c r="J351" s="8"/>
      <c r="K351" s="8">
        <v>180</v>
      </c>
      <c r="L351" s="8">
        <v>360</v>
      </c>
    </row>
    <row r="352" spans="1:13" ht="51" customHeight="1" x14ac:dyDescent="0.2">
      <c r="A352" s="162">
        <v>1</v>
      </c>
      <c r="B352" s="7" t="s">
        <v>497</v>
      </c>
      <c r="C352" s="415" t="s">
        <v>498</v>
      </c>
      <c r="D352" s="416"/>
      <c r="E352" s="7" t="s">
        <v>2971</v>
      </c>
      <c r="F352" s="8">
        <v>66</v>
      </c>
      <c r="G352" s="8"/>
      <c r="H352" s="8">
        <v>3</v>
      </c>
      <c r="I352" s="8"/>
      <c r="J352" s="8"/>
      <c r="K352" s="8">
        <v>69</v>
      </c>
      <c r="L352" s="8">
        <v>115</v>
      </c>
    </row>
    <row r="353" spans="1:12" ht="38.25" customHeight="1" x14ac:dyDescent="0.2">
      <c r="A353" s="162">
        <v>1</v>
      </c>
      <c r="B353" s="141" t="s">
        <v>2344</v>
      </c>
      <c r="C353" s="415" t="s">
        <v>499</v>
      </c>
      <c r="D353" s="416"/>
      <c r="E353" s="131" t="s">
        <v>2220</v>
      </c>
      <c r="F353" s="8">
        <v>105</v>
      </c>
      <c r="G353" s="8">
        <v>6</v>
      </c>
      <c r="H353" s="8">
        <v>3</v>
      </c>
      <c r="I353" s="8"/>
      <c r="J353" s="8"/>
      <c r="K353" s="8">
        <v>114</v>
      </c>
      <c r="L353" s="8">
        <v>226</v>
      </c>
    </row>
    <row r="354" spans="1:12" ht="38.25" customHeight="1" x14ac:dyDescent="0.2">
      <c r="A354" s="162">
        <v>1</v>
      </c>
      <c r="B354" s="7" t="s">
        <v>500</v>
      </c>
      <c r="C354" s="415" t="s">
        <v>501</v>
      </c>
      <c r="D354" s="416"/>
      <c r="E354" s="7" t="s">
        <v>2994</v>
      </c>
      <c r="F354" s="8">
        <v>15</v>
      </c>
      <c r="G354" s="8">
        <v>4</v>
      </c>
      <c r="H354" s="8">
        <v>3</v>
      </c>
      <c r="I354" s="8"/>
      <c r="J354" s="8"/>
      <c r="K354" s="8">
        <v>22</v>
      </c>
      <c r="L354" s="8">
        <v>55</v>
      </c>
    </row>
    <row r="355" spans="1:12" ht="38.25" customHeight="1" x14ac:dyDescent="0.2">
      <c r="A355" s="162">
        <v>1</v>
      </c>
      <c r="B355" s="7" t="s">
        <v>502</v>
      </c>
      <c r="C355" s="415" t="s">
        <v>503</v>
      </c>
      <c r="D355" s="416"/>
      <c r="E355" s="7" t="s">
        <v>2995</v>
      </c>
      <c r="F355" s="8">
        <v>24</v>
      </c>
      <c r="G355" s="8"/>
      <c r="H355" s="8">
        <v>2</v>
      </c>
      <c r="I355" s="8"/>
      <c r="J355" s="8"/>
      <c r="K355" s="8">
        <v>26</v>
      </c>
      <c r="L355" s="8">
        <v>50</v>
      </c>
    </row>
    <row r="356" spans="1:12" ht="38.25" customHeight="1" x14ac:dyDescent="0.2">
      <c r="A356" s="162">
        <v>1</v>
      </c>
      <c r="B356" s="7" t="s">
        <v>2345</v>
      </c>
      <c r="C356" s="415" t="s">
        <v>504</v>
      </c>
      <c r="D356" s="416"/>
      <c r="E356" s="7" t="s">
        <v>2883</v>
      </c>
      <c r="F356" s="8">
        <v>152</v>
      </c>
      <c r="G356" s="8"/>
      <c r="H356" s="8"/>
      <c r="I356" s="8"/>
      <c r="J356" s="8"/>
      <c r="K356" s="8">
        <v>152</v>
      </c>
      <c r="L356" s="8">
        <v>352</v>
      </c>
    </row>
    <row r="357" spans="1:12" ht="38.25" customHeight="1" x14ac:dyDescent="0.2">
      <c r="A357" s="162">
        <v>1</v>
      </c>
      <c r="B357" s="7" t="s">
        <v>505</v>
      </c>
      <c r="C357" s="415" t="s">
        <v>506</v>
      </c>
      <c r="D357" s="416"/>
      <c r="E357" s="7" t="s">
        <v>2996</v>
      </c>
      <c r="F357" s="8">
        <v>15</v>
      </c>
      <c r="G357" s="8"/>
      <c r="H357" s="8"/>
      <c r="I357" s="8"/>
      <c r="J357" s="8"/>
      <c r="K357" s="8">
        <v>15</v>
      </c>
      <c r="L357" s="8">
        <v>30</v>
      </c>
    </row>
    <row r="358" spans="1:12" ht="38.25" customHeight="1" x14ac:dyDescent="0.2">
      <c r="A358" s="162">
        <v>1</v>
      </c>
      <c r="B358" s="7" t="s">
        <v>507</v>
      </c>
      <c r="C358" s="415" t="s">
        <v>508</v>
      </c>
      <c r="D358" s="416"/>
      <c r="E358" s="7" t="s">
        <v>2884</v>
      </c>
      <c r="F358" s="8">
        <v>82</v>
      </c>
      <c r="G358" s="8"/>
      <c r="H358" s="8"/>
      <c r="I358" s="8"/>
      <c r="J358" s="8"/>
      <c r="K358" s="8">
        <v>82</v>
      </c>
      <c r="L358" s="8">
        <v>164</v>
      </c>
    </row>
    <row r="359" spans="1:12" ht="38.25" customHeight="1" x14ac:dyDescent="0.2">
      <c r="A359" s="162">
        <v>1</v>
      </c>
      <c r="B359" s="7" t="s">
        <v>2346</v>
      </c>
      <c r="C359" s="415" t="s">
        <v>509</v>
      </c>
      <c r="D359" s="416"/>
      <c r="E359" s="7" t="s">
        <v>2884</v>
      </c>
      <c r="F359" s="8">
        <v>21</v>
      </c>
      <c r="G359" s="8"/>
      <c r="H359" s="8">
        <v>3</v>
      </c>
      <c r="I359" s="8"/>
      <c r="J359" s="8"/>
      <c r="K359" s="8">
        <v>24</v>
      </c>
      <c r="L359" s="8">
        <v>50</v>
      </c>
    </row>
    <row r="360" spans="1:12" ht="38.25" customHeight="1" x14ac:dyDescent="0.2">
      <c r="A360" s="162">
        <v>1</v>
      </c>
      <c r="B360" s="7" t="s">
        <v>2275</v>
      </c>
      <c r="C360" s="415" t="s">
        <v>510</v>
      </c>
      <c r="D360" s="416"/>
      <c r="E360" s="7" t="s">
        <v>2274</v>
      </c>
      <c r="F360" s="8">
        <v>222</v>
      </c>
      <c r="G360" s="8"/>
      <c r="H360" s="8">
        <v>6</v>
      </c>
      <c r="I360" s="8"/>
      <c r="J360" s="8"/>
      <c r="K360" s="8">
        <v>228</v>
      </c>
      <c r="L360" s="8">
        <v>522</v>
      </c>
    </row>
    <row r="361" spans="1:12" ht="51" customHeight="1" x14ac:dyDescent="0.2">
      <c r="A361" s="162">
        <v>1</v>
      </c>
      <c r="B361" s="7" t="s">
        <v>511</v>
      </c>
      <c r="C361" s="415" t="s">
        <v>512</v>
      </c>
      <c r="D361" s="416"/>
      <c r="E361" s="7" t="s">
        <v>2997</v>
      </c>
      <c r="F361" s="8">
        <v>10</v>
      </c>
      <c r="G361" s="8"/>
      <c r="H361" s="8">
        <v>5</v>
      </c>
      <c r="I361" s="8"/>
      <c r="J361" s="8"/>
      <c r="K361" s="8">
        <v>15</v>
      </c>
      <c r="L361" s="8">
        <v>34</v>
      </c>
    </row>
    <row r="362" spans="1:12" ht="38.25" customHeight="1" x14ac:dyDescent="0.2">
      <c r="A362" s="162">
        <v>1</v>
      </c>
      <c r="B362" s="7" t="s">
        <v>513</v>
      </c>
      <c r="C362" s="415" t="s">
        <v>514</v>
      </c>
      <c r="D362" s="416"/>
      <c r="E362" s="7" t="s">
        <v>2998</v>
      </c>
      <c r="F362" s="8">
        <v>138</v>
      </c>
      <c r="G362" s="8">
        <v>3</v>
      </c>
      <c r="H362" s="8">
        <v>20</v>
      </c>
      <c r="I362" s="8"/>
      <c r="J362" s="8"/>
      <c r="K362" s="8">
        <v>161</v>
      </c>
      <c r="L362" s="8">
        <v>296</v>
      </c>
    </row>
    <row r="363" spans="1:12" ht="38.25" customHeight="1" x14ac:dyDescent="0.2">
      <c r="A363" s="162">
        <v>1</v>
      </c>
      <c r="B363" s="7" t="s">
        <v>515</v>
      </c>
      <c r="C363" s="415" t="s">
        <v>516</v>
      </c>
      <c r="D363" s="416"/>
      <c r="E363" s="7" t="s">
        <v>2999</v>
      </c>
      <c r="F363" s="8">
        <v>30</v>
      </c>
      <c r="G363" s="8"/>
      <c r="H363" s="8">
        <v>9</v>
      </c>
      <c r="I363" s="8"/>
      <c r="J363" s="8"/>
      <c r="K363" s="8">
        <v>40</v>
      </c>
      <c r="L363" s="8">
        <v>82</v>
      </c>
    </row>
    <row r="364" spans="1:12" ht="38.25" customHeight="1" x14ac:dyDescent="0.2">
      <c r="A364" s="162">
        <v>1</v>
      </c>
      <c r="B364" s="7" t="s">
        <v>3596</v>
      </c>
      <c r="C364" s="415" t="s">
        <v>517</v>
      </c>
      <c r="D364" s="416"/>
      <c r="E364" s="7" t="s">
        <v>3000</v>
      </c>
      <c r="F364" s="8">
        <v>24</v>
      </c>
      <c r="G364" s="8"/>
      <c r="H364" s="8"/>
      <c r="I364" s="8"/>
      <c r="J364" s="8"/>
      <c r="K364" s="8">
        <v>24</v>
      </c>
      <c r="L364" s="8">
        <v>48</v>
      </c>
    </row>
    <row r="365" spans="1:12" ht="38.25" customHeight="1" x14ac:dyDescent="0.2">
      <c r="A365" s="162">
        <v>1</v>
      </c>
      <c r="B365" s="7" t="s">
        <v>6</v>
      </c>
      <c r="C365" s="415" t="s">
        <v>518</v>
      </c>
      <c r="D365" s="416"/>
      <c r="E365" s="7" t="s">
        <v>2972</v>
      </c>
      <c r="F365" s="8">
        <v>10</v>
      </c>
      <c r="G365" s="8"/>
      <c r="H365" s="8"/>
      <c r="I365" s="8"/>
      <c r="J365" s="8"/>
      <c r="K365" s="8">
        <v>10</v>
      </c>
      <c r="L365" s="8">
        <v>20</v>
      </c>
    </row>
    <row r="366" spans="1:12" ht="38.25" customHeight="1" x14ac:dyDescent="0.2">
      <c r="A366" s="162">
        <v>1</v>
      </c>
      <c r="B366" s="7" t="s">
        <v>6</v>
      </c>
      <c r="C366" s="415" t="s">
        <v>519</v>
      </c>
      <c r="D366" s="416"/>
      <c r="E366" s="7" t="s">
        <v>2884</v>
      </c>
      <c r="F366" s="8">
        <v>174</v>
      </c>
      <c r="G366" s="8">
        <v>14</v>
      </c>
      <c r="H366" s="8"/>
      <c r="I366" s="8"/>
      <c r="J366" s="8"/>
      <c r="K366" s="8">
        <v>188</v>
      </c>
      <c r="L366" s="8">
        <v>358</v>
      </c>
    </row>
    <row r="367" spans="1:12" ht="38.25" customHeight="1" x14ac:dyDescent="0.2">
      <c r="A367" s="162">
        <v>1</v>
      </c>
      <c r="B367" s="7" t="s">
        <v>6</v>
      </c>
      <c r="C367" s="415" t="s">
        <v>520</v>
      </c>
      <c r="D367" s="416"/>
      <c r="E367" s="7" t="s">
        <v>3001</v>
      </c>
      <c r="F367" s="8">
        <v>44</v>
      </c>
      <c r="G367" s="8"/>
      <c r="H367" s="8">
        <v>6</v>
      </c>
      <c r="I367" s="8"/>
      <c r="J367" s="8"/>
      <c r="K367" s="8">
        <v>50</v>
      </c>
      <c r="L367" s="8">
        <v>102</v>
      </c>
    </row>
    <row r="368" spans="1:12" ht="51" customHeight="1" x14ac:dyDescent="0.2">
      <c r="A368" s="162">
        <v>1</v>
      </c>
      <c r="B368" s="7" t="s">
        <v>521</v>
      </c>
      <c r="C368" s="415" t="s">
        <v>522</v>
      </c>
      <c r="D368" s="416"/>
      <c r="E368" s="7" t="s">
        <v>3002</v>
      </c>
      <c r="F368" s="8">
        <v>12</v>
      </c>
      <c r="G368" s="8"/>
      <c r="H368" s="8"/>
      <c r="I368" s="8"/>
      <c r="J368" s="8"/>
      <c r="K368" s="8">
        <v>12</v>
      </c>
      <c r="L368" s="8">
        <v>24</v>
      </c>
    </row>
    <row r="369" spans="1:13" ht="76.5" customHeight="1" x14ac:dyDescent="0.2">
      <c r="A369" s="162">
        <v>1</v>
      </c>
      <c r="B369" s="141" t="s">
        <v>3597</v>
      </c>
      <c r="C369" s="415" t="s">
        <v>523</v>
      </c>
      <c r="D369" s="416"/>
      <c r="E369" s="7" t="s">
        <v>2967</v>
      </c>
      <c r="F369" s="8">
        <v>176</v>
      </c>
      <c r="G369" s="8"/>
      <c r="H369" s="8">
        <v>15</v>
      </c>
      <c r="I369" s="8"/>
      <c r="J369" s="8"/>
      <c r="K369" s="8">
        <v>191</v>
      </c>
      <c r="L369" s="8">
        <v>387</v>
      </c>
    </row>
    <row r="370" spans="1:13" ht="25.5" customHeight="1" x14ac:dyDescent="0.2">
      <c r="A370" s="162">
        <v>1</v>
      </c>
      <c r="B370" s="141" t="s">
        <v>524</v>
      </c>
      <c r="C370" s="415" t="s">
        <v>525</v>
      </c>
      <c r="D370" s="416"/>
      <c r="E370" s="7" t="s">
        <v>2223</v>
      </c>
      <c r="F370" s="8">
        <v>100</v>
      </c>
      <c r="G370" s="8">
        <v>7</v>
      </c>
      <c r="H370" s="8"/>
      <c r="I370" s="8"/>
      <c r="J370" s="8"/>
      <c r="K370" s="8">
        <v>107</v>
      </c>
      <c r="L370" s="8">
        <v>223</v>
      </c>
    </row>
    <row r="371" spans="1:13" ht="38.25" customHeight="1" x14ac:dyDescent="0.2">
      <c r="A371" s="162">
        <v>1</v>
      </c>
      <c r="B371" s="7" t="s">
        <v>526</v>
      </c>
      <c r="C371" s="415" t="s">
        <v>527</v>
      </c>
      <c r="D371" s="416"/>
      <c r="E371" s="7" t="s">
        <v>2572</v>
      </c>
      <c r="F371" s="8">
        <v>24</v>
      </c>
      <c r="G371" s="8"/>
      <c r="H371" s="8"/>
      <c r="I371" s="8"/>
      <c r="J371" s="8"/>
      <c r="K371" s="8">
        <v>24</v>
      </c>
      <c r="L371" s="8">
        <v>48</v>
      </c>
    </row>
    <row r="372" spans="1:13" ht="38.25" customHeight="1" x14ac:dyDescent="0.2">
      <c r="A372" s="162">
        <v>1</v>
      </c>
      <c r="B372" s="7" t="s">
        <v>528</v>
      </c>
      <c r="C372" s="415" t="s">
        <v>2542</v>
      </c>
      <c r="D372" s="416"/>
      <c r="E372" s="7" t="s">
        <v>2883</v>
      </c>
      <c r="F372" s="8">
        <v>158</v>
      </c>
      <c r="G372" s="8">
        <v>9</v>
      </c>
      <c r="H372" s="8">
        <v>2</v>
      </c>
      <c r="I372" s="8"/>
      <c r="J372" s="8"/>
      <c r="K372" s="8">
        <v>169</v>
      </c>
      <c r="L372" s="8">
        <v>350</v>
      </c>
    </row>
    <row r="373" spans="1:13" ht="38.25" customHeight="1" x14ac:dyDescent="0.2">
      <c r="A373" s="162">
        <v>1</v>
      </c>
      <c r="B373" s="7" t="s">
        <v>529</v>
      </c>
      <c r="C373" s="415" t="s">
        <v>530</v>
      </c>
      <c r="D373" s="416"/>
      <c r="E373" s="7" t="s">
        <v>3003</v>
      </c>
      <c r="F373" s="8">
        <v>90</v>
      </c>
      <c r="G373" s="8"/>
      <c r="H373" s="8"/>
      <c r="I373" s="8"/>
      <c r="J373" s="8"/>
      <c r="K373" s="8">
        <v>90</v>
      </c>
      <c r="L373" s="8">
        <v>175</v>
      </c>
    </row>
    <row r="374" spans="1:13" ht="38.25" customHeight="1" x14ac:dyDescent="0.2">
      <c r="A374" s="162">
        <v>1</v>
      </c>
      <c r="B374" s="7" t="s">
        <v>531</v>
      </c>
      <c r="C374" s="415" t="s">
        <v>532</v>
      </c>
      <c r="D374" s="416"/>
      <c r="E374" s="7" t="s">
        <v>3004</v>
      </c>
      <c r="F374" s="8">
        <v>50</v>
      </c>
      <c r="G374" s="8"/>
      <c r="H374" s="8">
        <v>4</v>
      </c>
      <c r="I374" s="8"/>
      <c r="J374" s="8"/>
      <c r="K374" s="8">
        <v>54</v>
      </c>
      <c r="L374" s="8">
        <v>91</v>
      </c>
    </row>
    <row r="375" spans="1:13" ht="51" customHeight="1" x14ac:dyDescent="0.2">
      <c r="A375" s="162">
        <v>1</v>
      </c>
      <c r="B375" s="7" t="s">
        <v>533</v>
      </c>
      <c r="C375" s="415" t="s">
        <v>3603</v>
      </c>
      <c r="D375" s="416"/>
      <c r="E375" s="7" t="s">
        <v>3005</v>
      </c>
      <c r="F375" s="8">
        <v>43</v>
      </c>
      <c r="G375" s="8"/>
      <c r="H375" s="8">
        <v>2</v>
      </c>
      <c r="I375" s="8"/>
      <c r="J375" s="8"/>
      <c r="K375" s="8">
        <v>45</v>
      </c>
      <c r="L375" s="8">
        <v>94</v>
      </c>
    </row>
    <row r="376" spans="1:13" ht="63.75" customHeight="1" x14ac:dyDescent="0.2">
      <c r="A376" s="162">
        <v>1</v>
      </c>
      <c r="B376" s="7" t="s">
        <v>2347</v>
      </c>
      <c r="C376" s="415" t="s">
        <v>535</v>
      </c>
      <c r="D376" s="416"/>
      <c r="E376" s="7" t="s">
        <v>2884</v>
      </c>
      <c r="F376" s="8">
        <v>121</v>
      </c>
      <c r="G376" s="8"/>
      <c r="H376" s="8"/>
      <c r="I376" s="8"/>
      <c r="J376" s="8"/>
      <c r="K376" s="8">
        <v>121</v>
      </c>
      <c r="L376" s="8">
        <v>221</v>
      </c>
    </row>
    <row r="377" spans="1:13" ht="38.25" customHeight="1" x14ac:dyDescent="0.2">
      <c r="A377" s="162">
        <v>1</v>
      </c>
      <c r="B377" s="7" t="s">
        <v>449</v>
      </c>
      <c r="C377" s="415" t="s">
        <v>450</v>
      </c>
      <c r="D377" s="416"/>
      <c r="E377" s="7" t="s">
        <v>3510</v>
      </c>
      <c r="F377" s="8">
        <v>17</v>
      </c>
      <c r="G377" s="8">
        <v>3</v>
      </c>
      <c r="H377" s="8">
        <v>1</v>
      </c>
      <c r="I377" s="8"/>
      <c r="J377" s="8"/>
      <c r="K377" s="8">
        <v>21</v>
      </c>
      <c r="L377" s="8">
        <v>43</v>
      </c>
    </row>
    <row r="378" spans="1:13" ht="38.25" customHeight="1" x14ac:dyDescent="0.2">
      <c r="A378" s="162">
        <v>1</v>
      </c>
      <c r="B378" s="7" t="s">
        <v>536</v>
      </c>
      <c r="C378" s="415" t="s">
        <v>537</v>
      </c>
      <c r="D378" s="416"/>
      <c r="E378" s="7" t="s">
        <v>2967</v>
      </c>
      <c r="F378" s="8">
        <v>54</v>
      </c>
      <c r="G378" s="8"/>
      <c r="H378" s="8"/>
      <c r="I378" s="8"/>
      <c r="J378" s="8"/>
      <c r="K378" s="8">
        <v>54</v>
      </c>
      <c r="L378" s="8">
        <v>108</v>
      </c>
    </row>
    <row r="379" spans="1:13" ht="38.25" customHeight="1" x14ac:dyDescent="0.2">
      <c r="A379" s="162">
        <v>1</v>
      </c>
      <c r="B379" s="7" t="s">
        <v>538</v>
      </c>
      <c r="C379" s="415" t="s">
        <v>539</v>
      </c>
      <c r="D379" s="416"/>
      <c r="E379" s="7" t="s">
        <v>3006</v>
      </c>
      <c r="F379" s="8">
        <v>30</v>
      </c>
      <c r="G379" s="8"/>
      <c r="H379" s="8">
        <v>2</v>
      </c>
      <c r="I379" s="8"/>
      <c r="J379" s="8"/>
      <c r="K379" s="8">
        <v>32</v>
      </c>
      <c r="L379" s="8">
        <v>58</v>
      </c>
    </row>
    <row r="380" spans="1:13" ht="51" customHeight="1" x14ac:dyDescent="0.2">
      <c r="A380" s="162">
        <v>1</v>
      </c>
      <c r="B380" s="7" t="s">
        <v>457</v>
      </c>
      <c r="C380" s="415" t="s">
        <v>540</v>
      </c>
      <c r="D380" s="416"/>
      <c r="E380" s="7" t="s">
        <v>3007</v>
      </c>
      <c r="F380" s="8">
        <v>13</v>
      </c>
      <c r="G380" s="8"/>
      <c r="H380" s="8">
        <v>2</v>
      </c>
      <c r="I380" s="8"/>
      <c r="J380" s="8"/>
      <c r="K380" s="8">
        <v>15</v>
      </c>
      <c r="L380" s="8">
        <v>30</v>
      </c>
    </row>
    <row r="381" spans="1:13" ht="51" customHeight="1" x14ac:dyDescent="0.2">
      <c r="A381" s="162">
        <v>1</v>
      </c>
      <c r="B381" s="7" t="s">
        <v>2348</v>
      </c>
      <c r="C381" s="415" t="s">
        <v>541</v>
      </c>
      <c r="D381" s="416"/>
      <c r="E381" s="7" t="s">
        <v>2926</v>
      </c>
      <c r="F381" s="8">
        <v>152</v>
      </c>
      <c r="G381" s="8"/>
      <c r="H381" s="8"/>
      <c r="I381" s="8"/>
      <c r="J381" s="8"/>
      <c r="K381" s="8">
        <v>152</v>
      </c>
      <c r="L381" s="8">
        <v>304</v>
      </c>
    </row>
    <row r="382" spans="1:13" ht="38.25" customHeight="1" x14ac:dyDescent="0.2">
      <c r="A382" s="162">
        <v>1</v>
      </c>
      <c r="B382" s="7" t="s">
        <v>542</v>
      </c>
      <c r="C382" s="415" t="s">
        <v>543</v>
      </c>
      <c r="D382" s="416"/>
      <c r="E382" s="7" t="s">
        <v>2926</v>
      </c>
      <c r="F382" s="8">
        <v>166</v>
      </c>
      <c r="G382" s="8"/>
      <c r="H382" s="8">
        <v>9</v>
      </c>
      <c r="I382" s="8"/>
      <c r="J382" s="8"/>
      <c r="K382" s="8">
        <v>175</v>
      </c>
      <c r="L382" s="8">
        <v>350</v>
      </c>
      <c r="M382" s="165"/>
    </row>
    <row r="383" spans="1:13" ht="38.25" customHeight="1" x14ac:dyDescent="0.2">
      <c r="A383" s="162">
        <v>1</v>
      </c>
      <c r="B383" s="7" t="s">
        <v>544</v>
      </c>
      <c r="C383" s="415" t="s">
        <v>545</v>
      </c>
      <c r="D383" s="416"/>
      <c r="E383" s="7" t="s">
        <v>3008</v>
      </c>
      <c r="F383" s="8">
        <v>21</v>
      </c>
      <c r="G383" s="8"/>
      <c r="H383" s="8"/>
      <c r="I383" s="8"/>
      <c r="J383" s="8"/>
      <c r="K383" s="8">
        <v>21</v>
      </c>
      <c r="L383" s="8">
        <v>42</v>
      </c>
    </row>
    <row r="384" spans="1:13" s="165" customFormat="1" ht="38.25" customHeight="1" x14ac:dyDescent="0.2">
      <c r="A384" s="162">
        <v>1</v>
      </c>
      <c r="B384" s="166" t="s">
        <v>2364</v>
      </c>
      <c r="C384" s="422" t="s">
        <v>2365</v>
      </c>
      <c r="D384" s="423"/>
      <c r="E384" s="166" t="s">
        <v>2366</v>
      </c>
      <c r="F384" s="8">
        <v>5</v>
      </c>
      <c r="G384" s="8"/>
      <c r="H384" s="8">
        <v>14</v>
      </c>
      <c r="I384" s="8"/>
      <c r="J384" s="8"/>
      <c r="K384" s="8">
        <v>19</v>
      </c>
      <c r="L384" s="8">
        <v>34</v>
      </c>
      <c r="M384"/>
    </row>
    <row r="385" spans="1:13" ht="38.25" customHeight="1" x14ac:dyDescent="0.2">
      <c r="A385" s="162">
        <v>1</v>
      </c>
      <c r="B385" s="7" t="s">
        <v>546</v>
      </c>
      <c r="C385" s="415" t="s">
        <v>547</v>
      </c>
      <c r="D385" s="416"/>
      <c r="E385" s="7" t="s">
        <v>2990</v>
      </c>
      <c r="F385" s="8">
        <v>400</v>
      </c>
      <c r="G385" s="8"/>
      <c r="H385" s="8">
        <v>4</v>
      </c>
      <c r="I385" s="8"/>
      <c r="J385" s="8"/>
      <c r="K385" s="8">
        <v>404</v>
      </c>
      <c r="L385" s="8">
        <v>695</v>
      </c>
    </row>
    <row r="386" spans="1:13" ht="51" customHeight="1" x14ac:dyDescent="0.2">
      <c r="A386" s="162">
        <v>1</v>
      </c>
      <c r="B386" s="7" t="s">
        <v>548</v>
      </c>
      <c r="C386" s="415" t="s">
        <v>549</v>
      </c>
      <c r="D386" s="416"/>
      <c r="E386" s="7" t="s">
        <v>3009</v>
      </c>
      <c r="F386" s="8">
        <v>21</v>
      </c>
      <c r="G386" s="8"/>
      <c r="H386" s="8">
        <v>1</v>
      </c>
      <c r="I386" s="8"/>
      <c r="J386" s="8"/>
      <c r="K386" s="8">
        <v>22</v>
      </c>
      <c r="L386" s="8">
        <v>42</v>
      </c>
    </row>
    <row r="387" spans="1:13" ht="25.5" customHeight="1" x14ac:dyDescent="0.2">
      <c r="A387" s="162">
        <v>1</v>
      </c>
      <c r="B387" s="7" t="s">
        <v>464</v>
      </c>
      <c r="C387" s="415" t="s">
        <v>465</v>
      </c>
      <c r="D387" s="416"/>
      <c r="E387" s="7" t="s">
        <v>466</v>
      </c>
      <c r="F387" s="8">
        <v>14</v>
      </c>
      <c r="G387" s="8"/>
      <c r="H387" s="8"/>
      <c r="I387" s="8"/>
      <c r="J387" s="8"/>
      <c r="K387" s="8">
        <v>14</v>
      </c>
      <c r="L387" s="8">
        <v>25</v>
      </c>
    </row>
    <row r="388" spans="1:13" ht="38.25" customHeight="1" x14ac:dyDescent="0.2">
      <c r="A388" s="162">
        <v>1</v>
      </c>
      <c r="B388" s="7" t="s">
        <v>550</v>
      </c>
      <c r="C388" s="415" t="s">
        <v>551</v>
      </c>
      <c r="D388" s="416"/>
      <c r="E388" s="7" t="s">
        <v>3010</v>
      </c>
      <c r="F388" s="8">
        <v>10</v>
      </c>
      <c r="G388" s="8"/>
      <c r="H388" s="8"/>
      <c r="I388" s="8"/>
      <c r="J388" s="8"/>
      <c r="K388" s="8">
        <v>10</v>
      </c>
      <c r="L388" s="8">
        <v>20</v>
      </c>
    </row>
    <row r="389" spans="1:13" ht="38.25" customHeight="1" x14ac:dyDescent="0.2">
      <c r="A389" s="162">
        <v>1</v>
      </c>
      <c r="B389" s="7" t="s">
        <v>552</v>
      </c>
      <c r="C389" s="415" t="s">
        <v>553</v>
      </c>
      <c r="D389" s="416"/>
      <c r="E389" s="7" t="s">
        <v>3011</v>
      </c>
      <c r="F389" s="8">
        <v>7</v>
      </c>
      <c r="G389" s="8"/>
      <c r="H389" s="8">
        <v>2</v>
      </c>
      <c r="I389" s="8"/>
      <c r="J389" s="8"/>
      <c r="K389" s="8">
        <v>9</v>
      </c>
      <c r="L389" s="8">
        <v>18</v>
      </c>
    </row>
    <row r="390" spans="1:13" ht="38.25" customHeight="1" x14ac:dyDescent="0.2">
      <c r="A390" s="162">
        <v>1</v>
      </c>
      <c r="B390" s="7" t="s">
        <v>554</v>
      </c>
      <c r="C390" s="415" t="s">
        <v>555</v>
      </c>
      <c r="D390" s="416"/>
      <c r="E390" s="7" t="s">
        <v>3012</v>
      </c>
      <c r="F390" s="8">
        <v>15</v>
      </c>
      <c r="G390" s="8"/>
      <c r="H390" s="8"/>
      <c r="I390" s="8"/>
      <c r="J390" s="8"/>
      <c r="K390" s="8">
        <v>15</v>
      </c>
      <c r="L390" s="8">
        <v>30</v>
      </c>
    </row>
    <row r="391" spans="1:13" ht="38.25" customHeight="1" x14ac:dyDescent="0.2">
      <c r="A391" s="162">
        <v>1</v>
      </c>
      <c r="B391" s="7" t="s">
        <v>556</v>
      </c>
      <c r="C391" s="415" t="s">
        <v>557</v>
      </c>
      <c r="D391" s="416"/>
      <c r="E391" s="7" t="s">
        <v>3013</v>
      </c>
      <c r="F391" s="8">
        <v>17</v>
      </c>
      <c r="G391" s="8"/>
      <c r="H391" s="8"/>
      <c r="I391" s="8"/>
      <c r="J391" s="8"/>
      <c r="K391" s="8">
        <v>17</v>
      </c>
      <c r="L391" s="8">
        <v>39</v>
      </c>
    </row>
    <row r="392" spans="1:13" ht="51" customHeight="1" x14ac:dyDescent="0.2">
      <c r="A392" s="162">
        <v>1</v>
      </c>
      <c r="B392" s="7" t="s">
        <v>558</v>
      </c>
      <c r="C392" s="415" t="s">
        <v>559</v>
      </c>
      <c r="D392" s="416"/>
      <c r="E392" s="7" t="s">
        <v>3014</v>
      </c>
      <c r="F392" s="8">
        <v>13</v>
      </c>
      <c r="G392" s="8"/>
      <c r="H392" s="8">
        <v>4</v>
      </c>
      <c r="I392" s="8"/>
      <c r="J392" s="8"/>
      <c r="K392" s="8">
        <v>17</v>
      </c>
      <c r="L392" s="8">
        <v>44</v>
      </c>
    </row>
    <row r="393" spans="1:13" ht="38.25" customHeight="1" x14ac:dyDescent="0.2">
      <c r="A393" s="162">
        <v>1</v>
      </c>
      <c r="B393" s="7" t="s">
        <v>2349</v>
      </c>
      <c r="C393" s="415" t="s">
        <v>560</v>
      </c>
      <c r="D393" s="416"/>
      <c r="E393" s="7" t="s">
        <v>2990</v>
      </c>
      <c r="F393" s="8">
        <v>316</v>
      </c>
      <c r="G393" s="8">
        <v>3</v>
      </c>
      <c r="H393" s="8">
        <v>45</v>
      </c>
      <c r="I393" s="8"/>
      <c r="J393" s="8"/>
      <c r="K393" s="8">
        <v>364</v>
      </c>
      <c r="L393" s="8">
        <v>734</v>
      </c>
    </row>
    <row r="394" spans="1:13" ht="38.25" customHeight="1" x14ac:dyDescent="0.2">
      <c r="A394" s="162">
        <v>1</v>
      </c>
      <c r="B394" s="7" t="s">
        <v>561</v>
      </c>
      <c r="C394" s="415" t="s">
        <v>562</v>
      </c>
      <c r="D394" s="416"/>
      <c r="E394" s="7" t="s">
        <v>3015</v>
      </c>
      <c r="F394" s="8">
        <v>29</v>
      </c>
      <c r="G394" s="8"/>
      <c r="H394" s="8"/>
      <c r="I394" s="8"/>
      <c r="J394" s="8"/>
      <c r="K394" s="8">
        <v>29</v>
      </c>
      <c r="L394" s="8">
        <v>50</v>
      </c>
    </row>
    <row r="395" spans="1:13" ht="51" customHeight="1" x14ac:dyDescent="0.2">
      <c r="A395" s="162">
        <v>1</v>
      </c>
      <c r="B395" s="7" t="s">
        <v>2350</v>
      </c>
      <c r="C395" s="415" t="s">
        <v>563</v>
      </c>
      <c r="D395" s="416"/>
      <c r="E395" s="7" t="s">
        <v>2900</v>
      </c>
      <c r="F395" s="8">
        <v>70</v>
      </c>
      <c r="G395" s="8"/>
      <c r="H395" s="8">
        <v>15</v>
      </c>
      <c r="I395" s="8"/>
      <c r="J395" s="8"/>
      <c r="K395" s="8">
        <v>85</v>
      </c>
      <c r="L395" s="8">
        <v>160</v>
      </c>
    </row>
    <row r="396" spans="1:13" x14ac:dyDescent="0.2">
      <c r="A396" s="15">
        <f>COUNT(A397:A410)</f>
        <v>14</v>
      </c>
      <c r="B396" s="5" t="s">
        <v>36</v>
      </c>
      <c r="C396" s="413"/>
      <c r="D396" s="414"/>
      <c r="E396" s="5"/>
      <c r="F396" s="6">
        <f>SUM(F397:F410)</f>
        <v>968</v>
      </c>
      <c r="G396" s="6">
        <v>14</v>
      </c>
      <c r="H396" s="6">
        <f>SUM(H397:H410)</f>
        <v>114</v>
      </c>
      <c r="I396" s="6">
        <f>SUM(I397:I410)</f>
        <v>0</v>
      </c>
      <c r="J396" s="6">
        <f>SUM(J397:J410)</f>
        <v>0</v>
      </c>
      <c r="K396" s="6">
        <f>SUM(K397:K410)</f>
        <v>1082</v>
      </c>
      <c r="L396" s="6">
        <f>SUM(L397:L410)</f>
        <v>2152</v>
      </c>
    </row>
    <row r="397" spans="1:13" ht="38.25" customHeight="1" x14ac:dyDescent="0.2">
      <c r="A397" s="162">
        <v>1</v>
      </c>
      <c r="B397" s="307" t="s">
        <v>2722</v>
      </c>
      <c r="C397" s="415" t="s">
        <v>2723</v>
      </c>
      <c r="D397" s="416"/>
      <c r="E397" s="307" t="s">
        <v>2990</v>
      </c>
      <c r="F397" s="8">
        <v>36</v>
      </c>
      <c r="G397" s="8"/>
      <c r="H397" s="8">
        <v>15</v>
      </c>
      <c r="I397" s="8"/>
      <c r="J397" s="8"/>
      <c r="K397" s="8">
        <v>51</v>
      </c>
      <c r="L397" s="8">
        <v>102</v>
      </c>
    </row>
    <row r="398" spans="1:13" ht="38.25" customHeight="1" x14ac:dyDescent="0.2">
      <c r="A398" s="162">
        <v>1</v>
      </c>
      <c r="B398" s="141" t="s">
        <v>564</v>
      </c>
      <c r="C398" s="415" t="s">
        <v>565</v>
      </c>
      <c r="D398" s="416"/>
      <c r="E398" s="7" t="s">
        <v>3016</v>
      </c>
      <c r="F398" s="8">
        <v>29</v>
      </c>
      <c r="G398" s="8"/>
      <c r="H398" s="8">
        <v>2</v>
      </c>
      <c r="I398" s="8"/>
      <c r="J398" s="8"/>
      <c r="K398" s="8">
        <v>31</v>
      </c>
      <c r="L398" s="8">
        <v>60</v>
      </c>
    </row>
    <row r="399" spans="1:13" ht="38.25" customHeight="1" x14ac:dyDescent="0.2">
      <c r="A399" s="162">
        <v>1</v>
      </c>
      <c r="B399" s="7" t="s">
        <v>2552</v>
      </c>
      <c r="C399" s="415" t="s">
        <v>574</v>
      </c>
      <c r="D399" s="416"/>
      <c r="E399" s="7" t="s">
        <v>2967</v>
      </c>
      <c r="F399" s="8">
        <v>87</v>
      </c>
      <c r="G399" s="8"/>
      <c r="H399" s="8">
        <v>9</v>
      </c>
      <c r="I399" s="8"/>
      <c r="J399" s="8"/>
      <c r="K399" s="8">
        <v>96</v>
      </c>
      <c r="L399" s="8">
        <v>189</v>
      </c>
      <c r="M399" s="277"/>
    </row>
    <row r="400" spans="1:13" ht="38.25" customHeight="1" x14ac:dyDescent="0.2">
      <c r="A400" s="162">
        <v>1</v>
      </c>
      <c r="B400" s="7" t="s">
        <v>566</v>
      </c>
      <c r="C400" s="415" t="s">
        <v>567</v>
      </c>
      <c r="D400" s="416"/>
      <c r="E400" s="7" t="s">
        <v>2884</v>
      </c>
      <c r="F400" s="8">
        <v>227</v>
      </c>
      <c r="G400" s="8"/>
      <c r="H400" s="8">
        <v>16</v>
      </c>
      <c r="I400" s="8"/>
      <c r="J400" s="8"/>
      <c r="K400" s="8">
        <v>243</v>
      </c>
      <c r="L400" s="8">
        <v>486</v>
      </c>
    </row>
    <row r="401" spans="1:13" s="277" customFormat="1" ht="38.25" customHeight="1" x14ac:dyDescent="0.2">
      <c r="A401" s="162">
        <v>1</v>
      </c>
      <c r="B401" s="278" t="s">
        <v>2641</v>
      </c>
      <c r="C401" s="422" t="s">
        <v>2642</v>
      </c>
      <c r="D401" s="423"/>
      <c r="E401" s="278" t="s">
        <v>2643</v>
      </c>
      <c r="F401" s="8">
        <v>39</v>
      </c>
      <c r="G401" s="8"/>
      <c r="H401" s="8">
        <v>1</v>
      </c>
      <c r="I401" s="8"/>
      <c r="J401" s="8"/>
      <c r="K401" s="8">
        <v>40</v>
      </c>
      <c r="L401" s="8">
        <v>80</v>
      </c>
      <c r="M401"/>
    </row>
    <row r="402" spans="1:13" ht="38.25" customHeight="1" x14ac:dyDescent="0.2">
      <c r="A402" s="162">
        <v>1</v>
      </c>
      <c r="B402" s="7" t="s">
        <v>568</v>
      </c>
      <c r="C402" s="415" t="s">
        <v>569</v>
      </c>
      <c r="D402" s="416"/>
      <c r="E402" s="7" t="s">
        <v>2990</v>
      </c>
      <c r="F402" s="8">
        <v>192</v>
      </c>
      <c r="G402" s="8"/>
      <c r="H402" s="8">
        <v>22</v>
      </c>
      <c r="I402" s="8"/>
      <c r="J402" s="8"/>
      <c r="K402" s="8">
        <v>214</v>
      </c>
      <c r="L402" s="8">
        <v>442</v>
      </c>
    </row>
    <row r="403" spans="1:13" ht="25.5" customHeight="1" x14ac:dyDescent="0.2">
      <c r="A403" s="162">
        <v>1</v>
      </c>
      <c r="B403" s="7" t="s">
        <v>570</v>
      </c>
      <c r="C403" s="415" t="s">
        <v>571</v>
      </c>
      <c r="D403" s="416"/>
      <c r="E403" s="7" t="s">
        <v>3017</v>
      </c>
      <c r="F403" s="8">
        <v>10</v>
      </c>
      <c r="G403" s="8"/>
      <c r="H403" s="8"/>
      <c r="I403" s="8"/>
      <c r="J403" s="8"/>
      <c r="K403" s="8">
        <v>10</v>
      </c>
      <c r="L403" s="8">
        <v>19</v>
      </c>
      <c r="M403" s="255"/>
    </row>
    <row r="404" spans="1:13" ht="51" customHeight="1" x14ac:dyDescent="0.2">
      <c r="A404" s="162">
        <v>1</v>
      </c>
      <c r="B404" s="7" t="s">
        <v>572</v>
      </c>
      <c r="C404" s="415" t="s">
        <v>573</v>
      </c>
      <c r="D404" s="416"/>
      <c r="E404" s="7" t="s">
        <v>3018</v>
      </c>
      <c r="F404" s="8">
        <v>125</v>
      </c>
      <c r="G404" s="8"/>
      <c r="H404" s="8">
        <v>35</v>
      </c>
      <c r="I404" s="8"/>
      <c r="J404" s="8"/>
      <c r="K404" s="8">
        <v>160</v>
      </c>
      <c r="L404" s="8">
        <v>318</v>
      </c>
    </row>
    <row r="405" spans="1:13" s="255" customFormat="1" ht="38.25" x14ac:dyDescent="0.2">
      <c r="A405" s="162">
        <v>1</v>
      </c>
      <c r="B405" s="257" t="s">
        <v>2579</v>
      </c>
      <c r="C405" s="415" t="s">
        <v>2580</v>
      </c>
      <c r="D405" s="416"/>
      <c r="E405" s="257" t="s">
        <v>2581</v>
      </c>
      <c r="F405" s="8">
        <v>52</v>
      </c>
      <c r="G405" s="8"/>
      <c r="H405" s="8">
        <v>2</v>
      </c>
      <c r="I405" s="8"/>
      <c r="J405" s="8"/>
      <c r="K405" s="8">
        <v>54</v>
      </c>
      <c r="L405" s="8">
        <v>108</v>
      </c>
      <c r="M405"/>
    </row>
    <row r="406" spans="1:13" ht="38.25" customHeight="1" x14ac:dyDescent="0.2">
      <c r="A406" s="162">
        <v>1</v>
      </c>
      <c r="B406" s="7" t="s">
        <v>575</v>
      </c>
      <c r="C406" s="415" t="s">
        <v>576</v>
      </c>
      <c r="D406" s="416"/>
      <c r="E406" s="7" t="s">
        <v>2967</v>
      </c>
      <c r="F406" s="8">
        <v>25</v>
      </c>
      <c r="G406" s="8"/>
      <c r="H406" s="8"/>
      <c r="I406" s="8"/>
      <c r="J406" s="8"/>
      <c r="K406" s="8">
        <v>25</v>
      </c>
      <c r="L406" s="8">
        <v>50</v>
      </c>
    </row>
    <row r="407" spans="1:13" ht="38.25" customHeight="1" x14ac:dyDescent="0.2">
      <c r="A407" s="162">
        <v>1</v>
      </c>
      <c r="B407" s="7" t="s">
        <v>577</v>
      </c>
      <c r="C407" s="415" t="s">
        <v>578</v>
      </c>
      <c r="D407" s="416"/>
      <c r="E407" s="7" t="s">
        <v>3019</v>
      </c>
      <c r="F407" s="8">
        <v>40</v>
      </c>
      <c r="G407" s="8"/>
      <c r="H407" s="8">
        <v>4</v>
      </c>
      <c r="I407" s="8"/>
      <c r="J407" s="8"/>
      <c r="K407" s="8">
        <v>44</v>
      </c>
      <c r="L407" s="8">
        <v>88</v>
      </c>
    </row>
    <row r="408" spans="1:13" ht="76.5" customHeight="1" x14ac:dyDescent="0.2">
      <c r="A408" s="162">
        <v>1</v>
      </c>
      <c r="B408" s="7" t="s">
        <v>281</v>
      </c>
      <c r="C408" s="415" t="s">
        <v>579</v>
      </c>
      <c r="D408" s="416"/>
      <c r="E408" s="7" t="s">
        <v>3020</v>
      </c>
      <c r="F408" s="8">
        <v>47</v>
      </c>
      <c r="G408" s="8"/>
      <c r="H408" s="8">
        <v>2</v>
      </c>
      <c r="I408" s="8"/>
      <c r="J408" s="8"/>
      <c r="K408" s="8">
        <v>49</v>
      </c>
      <c r="L408" s="8">
        <v>98</v>
      </c>
      <c r="M408" s="289"/>
    </row>
    <row r="409" spans="1:13" ht="63.75" x14ac:dyDescent="0.2">
      <c r="A409" s="162">
        <v>1</v>
      </c>
      <c r="B409" s="7" t="s">
        <v>2776</v>
      </c>
      <c r="C409" s="415" t="s">
        <v>2696</v>
      </c>
      <c r="D409" s="416"/>
      <c r="E409" s="7" t="s">
        <v>2737</v>
      </c>
      <c r="F409" s="8">
        <v>10</v>
      </c>
      <c r="G409" s="8"/>
      <c r="H409" s="8">
        <v>6</v>
      </c>
      <c r="I409" s="8"/>
      <c r="J409" s="8"/>
      <c r="K409" s="8">
        <v>16</v>
      </c>
      <c r="L409" s="8">
        <v>32</v>
      </c>
    </row>
    <row r="410" spans="1:13" s="289" customFormat="1" ht="76.5" customHeight="1" x14ac:dyDescent="0.2">
      <c r="A410" s="162">
        <v>1</v>
      </c>
      <c r="B410" s="290" t="s">
        <v>2668</v>
      </c>
      <c r="C410" s="422" t="s">
        <v>2669</v>
      </c>
      <c r="D410" s="423"/>
      <c r="E410" s="290" t="s">
        <v>2670</v>
      </c>
      <c r="F410" s="8">
        <v>49</v>
      </c>
      <c r="G410" s="8"/>
      <c r="H410" s="8"/>
      <c r="I410" s="8"/>
      <c r="J410" s="8"/>
      <c r="K410" s="8">
        <v>49</v>
      </c>
      <c r="L410" s="8">
        <v>80</v>
      </c>
      <c r="M410"/>
    </row>
    <row r="411" spans="1:13" x14ac:dyDescent="0.2">
      <c r="A411" s="16">
        <f>SUM(A288+A292+A330+A396)</f>
        <v>119</v>
      </c>
      <c r="B411" s="17"/>
      <c r="C411" s="417"/>
      <c r="D411" s="418"/>
      <c r="E411" s="17"/>
      <c r="F411" s="9">
        <f t="shared" ref="F411:L411" si="22">SUM(F288+F292+F330+F396)</f>
        <v>9532</v>
      </c>
      <c r="G411" s="163">
        <f t="shared" si="22"/>
        <v>157</v>
      </c>
      <c r="H411" s="163">
        <f t="shared" si="22"/>
        <v>653</v>
      </c>
      <c r="I411" s="163">
        <f t="shared" si="22"/>
        <v>0</v>
      </c>
      <c r="J411" s="163">
        <f t="shared" si="22"/>
        <v>0</v>
      </c>
      <c r="K411" s="163">
        <f t="shared" si="22"/>
        <v>10327</v>
      </c>
      <c r="L411" s="163">
        <f t="shared" si="22"/>
        <v>20298</v>
      </c>
    </row>
    <row r="412" spans="1:13" x14ac:dyDescent="0.2">
      <c r="A412" s="2"/>
      <c r="B412" s="2"/>
      <c r="C412" s="421"/>
      <c r="D412" s="421"/>
      <c r="E412" s="2"/>
      <c r="F412" s="2"/>
      <c r="G412" s="2"/>
      <c r="H412" s="2"/>
      <c r="I412" s="2"/>
      <c r="J412" s="2"/>
      <c r="K412" s="2"/>
      <c r="L412" s="2"/>
    </row>
    <row r="413" spans="1:13" ht="12.75" customHeight="1" x14ac:dyDescent="0.2">
      <c r="A413" s="427" t="s">
        <v>2</v>
      </c>
      <c r="B413" s="427"/>
      <c r="C413" s="427"/>
      <c r="D413" s="427"/>
      <c r="E413" s="2"/>
      <c r="F413" s="435" t="s">
        <v>9</v>
      </c>
      <c r="G413" s="398"/>
      <c r="H413" s="398"/>
      <c r="I413" s="398"/>
      <c r="J413" s="398"/>
      <c r="K413" s="398"/>
      <c r="L413" s="398"/>
    </row>
    <row r="414" spans="1:13" ht="12.75" customHeight="1" x14ac:dyDescent="0.2">
      <c r="A414" s="11" t="s">
        <v>53</v>
      </c>
      <c r="B414" s="11" t="s">
        <v>54</v>
      </c>
      <c r="C414" s="428" t="s">
        <v>55</v>
      </c>
      <c r="D414" s="429"/>
      <c r="E414" s="11" t="s">
        <v>56</v>
      </c>
      <c r="F414" s="12"/>
      <c r="G414" s="434" t="s">
        <v>57</v>
      </c>
      <c r="H414" s="388"/>
      <c r="I414" s="388"/>
      <c r="J414" s="388"/>
      <c r="K414" s="389"/>
      <c r="L414" s="12"/>
    </row>
    <row r="415" spans="1:13" ht="25.5" customHeight="1" x14ac:dyDescent="0.2">
      <c r="A415" s="13"/>
      <c r="B415" s="13" t="s">
        <v>58</v>
      </c>
      <c r="C415" s="419" t="s">
        <v>59</v>
      </c>
      <c r="D415" s="420"/>
      <c r="E415" s="14" t="s">
        <v>60</v>
      </c>
      <c r="F415" s="12" t="s">
        <v>61</v>
      </c>
      <c r="G415" s="12" t="s">
        <v>62</v>
      </c>
      <c r="H415" s="12" t="s">
        <v>63</v>
      </c>
      <c r="I415" s="12" t="s">
        <v>64</v>
      </c>
      <c r="J415" s="12" t="s">
        <v>65</v>
      </c>
      <c r="K415" s="12" t="s">
        <v>66</v>
      </c>
      <c r="L415" s="12" t="s">
        <v>67</v>
      </c>
    </row>
    <row r="416" spans="1:13" x14ac:dyDescent="0.2">
      <c r="A416" s="15">
        <v>0</v>
      </c>
      <c r="B416" s="5" t="s">
        <v>33</v>
      </c>
      <c r="C416" s="413"/>
      <c r="D416" s="414"/>
      <c r="E416" s="5"/>
      <c r="F416" s="6">
        <f>SUM(F417)</f>
        <v>0</v>
      </c>
      <c r="G416" s="6">
        <f t="shared" ref="G416:L416" si="23">SUM(G417)</f>
        <v>0</v>
      </c>
      <c r="H416" s="6">
        <f t="shared" si="23"/>
        <v>0</v>
      </c>
      <c r="I416" s="6">
        <f t="shared" si="23"/>
        <v>0</v>
      </c>
      <c r="J416" s="6">
        <f t="shared" si="23"/>
        <v>0</v>
      </c>
      <c r="K416" s="6">
        <f t="shared" si="23"/>
        <v>0</v>
      </c>
      <c r="L416" s="6">
        <f t="shared" si="23"/>
        <v>0</v>
      </c>
    </row>
    <row r="417" spans="1:12" ht="25.5" x14ac:dyDescent="0.2">
      <c r="A417" s="8"/>
      <c r="B417" s="7"/>
      <c r="C417" s="415" t="s">
        <v>226</v>
      </c>
      <c r="D417" s="416"/>
      <c r="E417" s="7" t="s">
        <v>227</v>
      </c>
      <c r="F417" s="8"/>
      <c r="G417" s="8"/>
      <c r="H417" s="8"/>
      <c r="I417" s="8"/>
      <c r="J417" s="8"/>
      <c r="K417" s="8"/>
      <c r="L417" s="8"/>
    </row>
    <row r="418" spans="1:12" x14ac:dyDescent="0.2">
      <c r="A418" s="15">
        <v>0</v>
      </c>
      <c r="B418" s="5" t="s">
        <v>34</v>
      </c>
      <c r="C418" s="413"/>
      <c r="D418" s="414"/>
      <c r="E418" s="5"/>
      <c r="F418" s="6">
        <f>SUM(F419)</f>
        <v>0</v>
      </c>
      <c r="G418" s="6">
        <f t="shared" ref="G418:L418" si="24">SUM(G419)</f>
        <v>0</v>
      </c>
      <c r="H418" s="6">
        <f t="shared" si="24"/>
        <v>0</v>
      </c>
      <c r="I418" s="6">
        <f t="shared" si="24"/>
        <v>0</v>
      </c>
      <c r="J418" s="6">
        <f t="shared" si="24"/>
        <v>0</v>
      </c>
      <c r="K418" s="6">
        <f t="shared" si="24"/>
        <v>0</v>
      </c>
      <c r="L418" s="6">
        <f t="shared" si="24"/>
        <v>0</v>
      </c>
    </row>
    <row r="419" spans="1:12" ht="25.5" x14ac:dyDescent="0.2">
      <c r="A419" s="8"/>
      <c r="B419" s="7"/>
      <c r="C419" s="415" t="s">
        <v>226</v>
      </c>
      <c r="D419" s="416"/>
      <c r="E419" s="7" t="s">
        <v>227</v>
      </c>
      <c r="F419" s="8"/>
      <c r="G419" s="8"/>
      <c r="H419" s="8"/>
      <c r="I419" s="8"/>
      <c r="J419" s="8"/>
      <c r="K419" s="8"/>
      <c r="L419" s="8"/>
    </row>
    <row r="420" spans="1:12" x14ac:dyDescent="0.2">
      <c r="A420" s="15">
        <v>0</v>
      </c>
      <c r="B420" s="5" t="s">
        <v>35</v>
      </c>
      <c r="C420" s="413"/>
      <c r="D420" s="414"/>
      <c r="E420" s="5"/>
      <c r="F420" s="6">
        <f>SUM(F421)</f>
        <v>0</v>
      </c>
      <c r="G420" s="6">
        <f t="shared" ref="G420:L420" si="25">SUM(G421)</f>
        <v>0</v>
      </c>
      <c r="H420" s="6">
        <f t="shared" si="25"/>
        <v>0</v>
      </c>
      <c r="I420" s="6">
        <f t="shared" si="25"/>
        <v>7</v>
      </c>
      <c r="J420" s="6">
        <f t="shared" si="25"/>
        <v>1</v>
      </c>
      <c r="K420" s="6">
        <f t="shared" si="25"/>
        <v>8</v>
      </c>
      <c r="L420" s="6">
        <f t="shared" si="25"/>
        <v>19</v>
      </c>
    </row>
    <row r="421" spans="1:12" ht="51" x14ac:dyDescent="0.2">
      <c r="A421" s="8"/>
      <c r="B421" s="7" t="s">
        <v>2777</v>
      </c>
      <c r="C421" s="415" t="s">
        <v>2778</v>
      </c>
      <c r="D421" s="416"/>
      <c r="E421" s="7" t="s">
        <v>2779</v>
      </c>
      <c r="F421" s="8"/>
      <c r="G421" s="8"/>
      <c r="H421" s="8"/>
      <c r="I421" s="8">
        <v>7</v>
      </c>
      <c r="J421" s="8">
        <v>1</v>
      </c>
      <c r="K421" s="8">
        <v>8</v>
      </c>
      <c r="L421" s="8">
        <v>19</v>
      </c>
    </row>
    <row r="422" spans="1:12" x14ac:dyDescent="0.2">
      <c r="A422" s="15">
        <v>0</v>
      </c>
      <c r="B422" s="5" t="s">
        <v>36</v>
      </c>
      <c r="C422" s="413"/>
      <c r="D422" s="414"/>
      <c r="E422" s="5"/>
      <c r="F422" s="6">
        <f>SUM(F423)</f>
        <v>0</v>
      </c>
      <c r="G422" s="6">
        <f t="shared" ref="G422:L422" si="26">SUM(G423)</f>
        <v>0</v>
      </c>
      <c r="H422" s="6">
        <f t="shared" si="26"/>
        <v>0</v>
      </c>
      <c r="I422" s="6">
        <f t="shared" si="26"/>
        <v>0</v>
      </c>
      <c r="J422" s="6">
        <f t="shared" si="26"/>
        <v>0</v>
      </c>
      <c r="K422" s="6">
        <f t="shared" si="26"/>
        <v>0</v>
      </c>
      <c r="L422" s="6">
        <f t="shared" si="26"/>
        <v>0</v>
      </c>
    </row>
    <row r="423" spans="1:12" ht="25.5" x14ac:dyDescent="0.2">
      <c r="A423" s="8"/>
      <c r="B423" s="7"/>
      <c r="C423" s="415" t="s">
        <v>226</v>
      </c>
      <c r="D423" s="416"/>
      <c r="E423" s="7" t="s">
        <v>227</v>
      </c>
      <c r="F423" s="8"/>
      <c r="G423" s="8"/>
      <c r="H423" s="8"/>
      <c r="I423" s="8"/>
      <c r="J423" s="8"/>
      <c r="K423" s="8"/>
      <c r="L423" s="8"/>
    </row>
    <row r="424" spans="1:12" x14ac:dyDescent="0.2">
      <c r="A424" s="16">
        <v>0</v>
      </c>
      <c r="B424" s="17"/>
      <c r="C424" s="417"/>
      <c r="D424" s="418"/>
      <c r="E424" s="17"/>
      <c r="F424" s="9">
        <f>SUM(F416+F418+F420+F422)</f>
        <v>0</v>
      </c>
      <c r="G424" s="176">
        <f t="shared" ref="G424:L424" si="27">SUM(G416+G418+G420+G422)</f>
        <v>0</v>
      </c>
      <c r="H424" s="176">
        <f t="shared" si="27"/>
        <v>0</v>
      </c>
      <c r="I424" s="176">
        <f t="shared" si="27"/>
        <v>7</v>
      </c>
      <c r="J424" s="176">
        <f t="shared" si="27"/>
        <v>1</v>
      </c>
      <c r="K424" s="176">
        <f t="shared" si="27"/>
        <v>8</v>
      </c>
      <c r="L424" s="176">
        <f t="shared" si="27"/>
        <v>19</v>
      </c>
    </row>
    <row r="425" spans="1:12" x14ac:dyDescent="0.2">
      <c r="A425" s="2"/>
      <c r="B425" s="2"/>
      <c r="C425" s="421"/>
      <c r="D425" s="421"/>
      <c r="E425" s="2"/>
      <c r="F425" s="2"/>
      <c r="G425" s="2"/>
      <c r="H425" s="2"/>
      <c r="I425" s="2"/>
      <c r="J425" s="2"/>
      <c r="K425" s="2"/>
      <c r="L425" s="2"/>
    </row>
    <row r="426" spans="1:12" ht="12.75" customHeight="1" x14ac:dyDescent="0.2">
      <c r="A426" s="427" t="s">
        <v>3</v>
      </c>
      <c r="B426" s="427"/>
      <c r="C426" s="427"/>
      <c r="D426" s="427"/>
      <c r="E426" s="2"/>
      <c r="F426" s="435" t="s">
        <v>9</v>
      </c>
      <c r="G426" s="398"/>
      <c r="H426" s="398"/>
      <c r="I426" s="398"/>
      <c r="J426" s="398"/>
      <c r="K426" s="398"/>
      <c r="L426" s="398"/>
    </row>
    <row r="427" spans="1:12" ht="12.75" customHeight="1" x14ac:dyDescent="0.2">
      <c r="A427" s="11" t="s">
        <v>53</v>
      </c>
      <c r="B427" s="11" t="s">
        <v>54</v>
      </c>
      <c r="C427" s="428" t="s">
        <v>55</v>
      </c>
      <c r="D427" s="429"/>
      <c r="E427" s="11" t="s">
        <v>56</v>
      </c>
      <c r="F427" s="12"/>
      <c r="G427" s="434" t="s">
        <v>57</v>
      </c>
      <c r="H427" s="388"/>
      <c r="I427" s="388"/>
      <c r="J427" s="388"/>
      <c r="K427" s="389"/>
      <c r="L427" s="12"/>
    </row>
    <row r="428" spans="1:12" ht="25.5" customHeight="1" x14ac:dyDescent="0.2">
      <c r="A428" s="13"/>
      <c r="B428" s="13" t="s">
        <v>58</v>
      </c>
      <c r="C428" s="419" t="s">
        <v>59</v>
      </c>
      <c r="D428" s="420"/>
      <c r="E428" s="14" t="s">
        <v>60</v>
      </c>
      <c r="F428" s="12" t="s">
        <v>61</v>
      </c>
      <c r="G428" s="12" t="s">
        <v>62</v>
      </c>
      <c r="H428" s="12" t="s">
        <v>63</v>
      </c>
      <c r="I428" s="12" t="s">
        <v>64</v>
      </c>
      <c r="J428" s="12" t="s">
        <v>65</v>
      </c>
      <c r="K428" s="12" t="s">
        <v>66</v>
      </c>
      <c r="L428" s="12" t="s">
        <v>67</v>
      </c>
    </row>
    <row r="429" spans="1:12" x14ac:dyDescent="0.2">
      <c r="A429" s="15">
        <f>COUNT(A430)</f>
        <v>1</v>
      </c>
      <c r="B429" s="5" t="s">
        <v>33</v>
      </c>
      <c r="C429" s="413"/>
      <c r="D429" s="414"/>
      <c r="E429" s="5"/>
      <c r="F429" s="6">
        <f>SUM(F430)</f>
        <v>40</v>
      </c>
      <c r="G429" s="6">
        <f t="shared" ref="G429:L429" si="28">SUM(G430)</f>
        <v>0</v>
      </c>
      <c r="H429" s="6">
        <f t="shared" si="28"/>
        <v>0</v>
      </c>
      <c r="I429" s="6">
        <f t="shared" si="28"/>
        <v>0</v>
      </c>
      <c r="J429" s="6">
        <f t="shared" si="28"/>
        <v>0</v>
      </c>
      <c r="K429" s="6">
        <f t="shared" si="28"/>
        <v>40</v>
      </c>
      <c r="L429" s="6">
        <f t="shared" si="28"/>
        <v>80</v>
      </c>
    </row>
    <row r="430" spans="1:12" ht="38.25" customHeight="1" x14ac:dyDescent="0.2">
      <c r="A430" s="162">
        <v>1</v>
      </c>
      <c r="B430" s="7" t="s">
        <v>580</v>
      </c>
      <c r="C430" s="415" t="s">
        <v>581</v>
      </c>
      <c r="D430" s="416"/>
      <c r="E430" s="7" t="s">
        <v>2926</v>
      </c>
      <c r="F430" s="8">
        <v>40</v>
      </c>
      <c r="G430" s="8"/>
      <c r="H430" s="8"/>
      <c r="I430" s="8"/>
      <c r="J430" s="8"/>
      <c r="K430" s="8">
        <v>40</v>
      </c>
      <c r="L430" s="8">
        <v>80</v>
      </c>
    </row>
    <row r="431" spans="1:12" x14ac:dyDescent="0.2">
      <c r="A431" s="15">
        <f>COUNT(A432:A433)</f>
        <v>2</v>
      </c>
      <c r="B431" s="5" t="s">
        <v>34</v>
      </c>
      <c r="C431" s="413"/>
      <c r="D431" s="414"/>
      <c r="E431" s="5"/>
      <c r="F431" s="6">
        <f>SUM(F432:F433)</f>
        <v>711</v>
      </c>
      <c r="G431" s="6">
        <f t="shared" ref="G431:L431" si="29">SUM(G432:G433)</f>
        <v>17</v>
      </c>
      <c r="H431" s="6">
        <f t="shared" si="29"/>
        <v>89</v>
      </c>
      <c r="I431" s="6">
        <f t="shared" si="29"/>
        <v>0</v>
      </c>
      <c r="J431" s="6">
        <f t="shared" si="29"/>
        <v>0</v>
      </c>
      <c r="K431" s="6">
        <f t="shared" si="29"/>
        <v>817</v>
      </c>
      <c r="L431" s="6">
        <f t="shared" si="29"/>
        <v>1589</v>
      </c>
    </row>
    <row r="432" spans="1:12" ht="38.25" customHeight="1" x14ac:dyDescent="0.2">
      <c r="A432" s="162">
        <v>1</v>
      </c>
      <c r="B432" s="7" t="s">
        <v>582</v>
      </c>
      <c r="C432" s="415" t="s">
        <v>583</v>
      </c>
      <c r="D432" s="416"/>
      <c r="E432" s="296" t="s">
        <v>2883</v>
      </c>
      <c r="F432" s="8">
        <v>351</v>
      </c>
      <c r="G432" s="8"/>
      <c r="H432" s="8"/>
      <c r="I432" s="8"/>
      <c r="J432" s="8"/>
      <c r="K432" s="8">
        <v>351</v>
      </c>
      <c r="L432" s="8">
        <v>663</v>
      </c>
    </row>
    <row r="433" spans="1:12" ht="38.25" customHeight="1" x14ac:dyDescent="0.2">
      <c r="A433" s="162">
        <v>1</v>
      </c>
      <c r="B433" s="7" t="s">
        <v>2688</v>
      </c>
      <c r="C433" s="415" t="s">
        <v>584</v>
      </c>
      <c r="D433" s="416"/>
      <c r="E433" s="296" t="s">
        <v>2926</v>
      </c>
      <c r="F433" s="8">
        <v>360</v>
      </c>
      <c r="G433" s="8">
        <v>17</v>
      </c>
      <c r="H433" s="8">
        <v>89</v>
      </c>
      <c r="I433" s="8"/>
      <c r="J433" s="8"/>
      <c r="K433" s="8">
        <v>466</v>
      </c>
      <c r="L433" s="8">
        <v>926</v>
      </c>
    </row>
    <row r="434" spans="1:12" x14ac:dyDescent="0.2">
      <c r="A434" s="15">
        <f>COUNT(A435)</f>
        <v>1</v>
      </c>
      <c r="B434" s="5" t="s">
        <v>35</v>
      </c>
      <c r="C434" s="413"/>
      <c r="D434" s="414"/>
      <c r="E434" s="295"/>
      <c r="F434" s="6">
        <f>SUM(F435)</f>
        <v>46</v>
      </c>
      <c r="G434" s="6">
        <f t="shared" ref="G434:L434" si="30">SUM(G435)</f>
        <v>15</v>
      </c>
      <c r="H434" s="6">
        <f t="shared" si="30"/>
        <v>36</v>
      </c>
      <c r="I434" s="6">
        <f t="shared" si="30"/>
        <v>0</v>
      </c>
      <c r="J434" s="6">
        <f t="shared" si="30"/>
        <v>0</v>
      </c>
      <c r="K434" s="6">
        <f t="shared" si="30"/>
        <v>97</v>
      </c>
      <c r="L434" s="6">
        <f t="shared" si="30"/>
        <v>227</v>
      </c>
    </row>
    <row r="435" spans="1:12" ht="51" customHeight="1" x14ac:dyDescent="0.2">
      <c r="A435" s="162">
        <v>1</v>
      </c>
      <c r="B435" s="7" t="s">
        <v>585</v>
      </c>
      <c r="C435" s="415" t="s">
        <v>586</v>
      </c>
      <c r="D435" s="416"/>
      <c r="E435" s="296" t="s">
        <v>3021</v>
      </c>
      <c r="F435" s="8">
        <v>46</v>
      </c>
      <c r="G435" s="8">
        <v>15</v>
      </c>
      <c r="H435" s="8">
        <v>36</v>
      </c>
      <c r="I435" s="8"/>
      <c r="J435" s="8"/>
      <c r="K435" s="8">
        <v>97</v>
      </c>
      <c r="L435" s="8">
        <v>227</v>
      </c>
    </row>
    <row r="436" spans="1:12" x14ac:dyDescent="0.2">
      <c r="A436" s="15">
        <f>COUNT(A437)</f>
        <v>1</v>
      </c>
      <c r="B436" s="5" t="s">
        <v>36</v>
      </c>
      <c r="C436" s="413"/>
      <c r="D436" s="414"/>
      <c r="E436" s="295"/>
      <c r="F436" s="6">
        <f>SUM(F437)</f>
        <v>0</v>
      </c>
      <c r="G436" s="6">
        <f t="shared" ref="G436:L436" si="31">SUM(G437)</f>
        <v>0</v>
      </c>
      <c r="H436" s="6">
        <f t="shared" si="31"/>
        <v>21</v>
      </c>
      <c r="I436" s="6">
        <f t="shared" si="31"/>
        <v>0</v>
      </c>
      <c r="J436" s="6">
        <f t="shared" si="31"/>
        <v>14</v>
      </c>
      <c r="K436" s="6">
        <f t="shared" si="31"/>
        <v>35</v>
      </c>
      <c r="L436" s="6">
        <f t="shared" si="31"/>
        <v>92</v>
      </c>
    </row>
    <row r="437" spans="1:12" ht="51" customHeight="1" x14ac:dyDescent="0.2">
      <c r="A437" s="162">
        <v>1</v>
      </c>
      <c r="B437" s="7" t="s">
        <v>572</v>
      </c>
      <c r="C437" s="415" t="s">
        <v>573</v>
      </c>
      <c r="D437" s="416"/>
      <c r="E437" s="296" t="s">
        <v>3018</v>
      </c>
      <c r="F437" s="8"/>
      <c r="G437" s="8"/>
      <c r="H437" s="8">
        <v>21</v>
      </c>
      <c r="I437" s="8"/>
      <c r="J437" s="8">
        <v>14</v>
      </c>
      <c r="K437" s="8">
        <v>35</v>
      </c>
      <c r="L437" s="8">
        <v>92</v>
      </c>
    </row>
    <row r="438" spans="1:12" x14ac:dyDescent="0.2">
      <c r="A438" s="16">
        <f>SUM(A429+A431+A434+A436)</f>
        <v>5</v>
      </c>
      <c r="B438" s="17"/>
      <c r="C438" s="417"/>
      <c r="D438" s="418"/>
      <c r="E438" s="17"/>
      <c r="F438" s="9">
        <f>SUM(F429+F431+F434+F436)</f>
        <v>797</v>
      </c>
      <c r="G438" s="163">
        <f t="shared" ref="G438:L438" si="32">SUM(G429+G431+G434+G436)</f>
        <v>32</v>
      </c>
      <c r="H438" s="163">
        <f t="shared" si="32"/>
        <v>146</v>
      </c>
      <c r="I438" s="163">
        <f>SUM(I429+I431+I434+I436)</f>
        <v>0</v>
      </c>
      <c r="J438" s="163">
        <f t="shared" si="32"/>
        <v>14</v>
      </c>
      <c r="K438" s="163">
        <f>SUM(K429+K431+K434+K436)</f>
        <v>989</v>
      </c>
      <c r="L438" s="163">
        <f t="shared" si="32"/>
        <v>1988</v>
      </c>
    </row>
    <row r="439" spans="1:12" x14ac:dyDescent="0.2">
      <c r="A439" s="2"/>
      <c r="B439" s="2"/>
      <c r="C439" s="421"/>
      <c r="D439" s="421"/>
      <c r="E439" s="297"/>
      <c r="F439" s="2"/>
      <c r="G439" s="2"/>
      <c r="H439" s="2"/>
      <c r="I439" s="2"/>
      <c r="J439" s="2"/>
      <c r="K439" s="2"/>
      <c r="L439" s="2"/>
    </row>
    <row r="440" spans="1:12" ht="12.75" customHeight="1" x14ac:dyDescent="0.2">
      <c r="A440" s="427" t="s">
        <v>4</v>
      </c>
      <c r="B440" s="427"/>
      <c r="C440" s="427"/>
      <c r="D440" s="427"/>
      <c r="E440" s="297"/>
      <c r="F440" s="435" t="s">
        <v>9</v>
      </c>
      <c r="G440" s="398"/>
      <c r="H440" s="398"/>
      <c r="I440" s="398"/>
      <c r="J440" s="398"/>
      <c r="K440" s="398"/>
      <c r="L440" s="398"/>
    </row>
    <row r="441" spans="1:12" ht="12.75" customHeight="1" x14ac:dyDescent="0.2">
      <c r="A441" s="11" t="s">
        <v>53</v>
      </c>
      <c r="B441" s="11" t="s">
        <v>54</v>
      </c>
      <c r="C441" s="428" t="s">
        <v>55</v>
      </c>
      <c r="D441" s="429"/>
      <c r="E441" s="11" t="s">
        <v>56</v>
      </c>
      <c r="F441" s="12"/>
      <c r="G441" s="434" t="s">
        <v>57</v>
      </c>
      <c r="H441" s="388"/>
      <c r="I441" s="388"/>
      <c r="J441" s="388"/>
      <c r="K441" s="389"/>
      <c r="L441" s="12"/>
    </row>
    <row r="442" spans="1:12" ht="25.5" customHeight="1" x14ac:dyDescent="0.2">
      <c r="A442" s="13"/>
      <c r="B442" s="13" t="s">
        <v>58</v>
      </c>
      <c r="C442" s="419" t="s">
        <v>59</v>
      </c>
      <c r="D442" s="420"/>
      <c r="E442" s="14" t="s">
        <v>60</v>
      </c>
      <c r="F442" s="12" t="s">
        <v>61</v>
      </c>
      <c r="G442" s="12" t="s">
        <v>62</v>
      </c>
      <c r="H442" s="12" t="s">
        <v>63</v>
      </c>
      <c r="I442" s="12" t="s">
        <v>64</v>
      </c>
      <c r="J442" s="12" t="s">
        <v>65</v>
      </c>
      <c r="K442" s="12" t="s">
        <v>66</v>
      </c>
      <c r="L442" s="12" t="s">
        <v>67</v>
      </c>
    </row>
    <row r="443" spans="1:12" x14ac:dyDescent="0.2">
      <c r="A443" s="15">
        <f>COUNT(A444:A445)</f>
        <v>2</v>
      </c>
      <c r="B443" s="5" t="s">
        <v>33</v>
      </c>
      <c r="C443" s="413"/>
      <c r="D443" s="414"/>
      <c r="E443" s="5"/>
      <c r="F443" s="6">
        <f>SUM(F444:F445)</f>
        <v>0</v>
      </c>
      <c r="G443" s="6">
        <f t="shared" ref="G443:I443" si="33">SUM(G444:G445)</f>
        <v>0</v>
      </c>
      <c r="H443" s="6">
        <f t="shared" si="33"/>
        <v>0</v>
      </c>
      <c r="I443" s="6">
        <f t="shared" si="33"/>
        <v>24</v>
      </c>
      <c r="J443" s="6">
        <f>SUM(J444:J445)</f>
        <v>11</v>
      </c>
      <c r="K443" s="6">
        <f t="shared" ref="K443" si="34">SUM(K444:K445)</f>
        <v>35</v>
      </c>
      <c r="L443" s="6">
        <f t="shared" ref="L443" si="35">SUM(L444:L445)</f>
        <v>104</v>
      </c>
    </row>
    <row r="444" spans="1:12" ht="38.25" customHeight="1" x14ac:dyDescent="0.2">
      <c r="A444" s="162">
        <v>1</v>
      </c>
      <c r="B444" s="7" t="s">
        <v>587</v>
      </c>
      <c r="C444" s="415" t="s">
        <v>588</v>
      </c>
      <c r="D444" s="416"/>
      <c r="E444" s="7" t="s">
        <v>3022</v>
      </c>
      <c r="F444" s="8"/>
      <c r="G444" s="8"/>
      <c r="H444" s="8"/>
      <c r="I444" s="8">
        <v>24</v>
      </c>
      <c r="J444" s="8"/>
      <c r="K444" s="8">
        <v>24</v>
      </c>
      <c r="L444" s="8">
        <v>78</v>
      </c>
    </row>
    <row r="445" spans="1:12" ht="38.25" customHeight="1" x14ac:dyDescent="0.2">
      <c r="A445" s="162">
        <v>1</v>
      </c>
      <c r="B445" s="7" t="s">
        <v>589</v>
      </c>
      <c r="C445" s="415" t="s">
        <v>590</v>
      </c>
      <c r="D445" s="416"/>
      <c r="E445" s="7" t="s">
        <v>3023</v>
      </c>
      <c r="F445" s="8"/>
      <c r="G445" s="8"/>
      <c r="H445" s="8"/>
      <c r="I445" s="8"/>
      <c r="J445" s="8">
        <v>11</v>
      </c>
      <c r="K445" s="8">
        <v>11</v>
      </c>
      <c r="L445" s="8">
        <v>26</v>
      </c>
    </row>
    <row r="446" spans="1:12" x14ac:dyDescent="0.2">
      <c r="A446" s="15">
        <f>COUNT(A447:A449)</f>
        <v>3</v>
      </c>
      <c r="B446" s="5" t="s">
        <v>34</v>
      </c>
      <c r="C446" s="413"/>
      <c r="D446" s="414"/>
      <c r="E446" s="5"/>
      <c r="F446" s="6">
        <f>SUM(F447:F449)</f>
        <v>0</v>
      </c>
      <c r="G446" s="6">
        <f t="shared" ref="G446:L446" si="36">SUM(G447:G449)</f>
        <v>0</v>
      </c>
      <c r="H446" s="6">
        <f t="shared" si="36"/>
        <v>0</v>
      </c>
      <c r="I446" s="6">
        <f t="shared" si="36"/>
        <v>20</v>
      </c>
      <c r="J446" s="6">
        <f t="shared" si="36"/>
        <v>43</v>
      </c>
      <c r="K446" s="6">
        <f t="shared" si="36"/>
        <v>63</v>
      </c>
      <c r="L446" s="6">
        <f t="shared" si="36"/>
        <v>185</v>
      </c>
    </row>
    <row r="447" spans="1:12" ht="38.25" customHeight="1" x14ac:dyDescent="0.2">
      <c r="A447" s="162">
        <v>1</v>
      </c>
      <c r="B447" s="7" t="s">
        <v>591</v>
      </c>
      <c r="C447" s="415" t="s">
        <v>581</v>
      </c>
      <c r="D447" s="416"/>
      <c r="E447" s="7" t="s">
        <v>2926</v>
      </c>
      <c r="F447" s="8"/>
      <c r="G447" s="8"/>
      <c r="H447" s="8"/>
      <c r="I447" s="8">
        <v>12</v>
      </c>
      <c r="J447" s="8">
        <v>36</v>
      </c>
      <c r="K447" s="8">
        <v>48</v>
      </c>
      <c r="L447" s="8">
        <v>148</v>
      </c>
    </row>
    <row r="448" spans="1:12" ht="38.25" customHeight="1" x14ac:dyDescent="0.2">
      <c r="A448" s="162">
        <v>1</v>
      </c>
      <c r="B448" s="7" t="s">
        <v>592</v>
      </c>
      <c r="C448" s="415" t="s">
        <v>593</v>
      </c>
      <c r="D448" s="416"/>
      <c r="E448" s="7" t="s">
        <v>3024</v>
      </c>
      <c r="F448" s="8"/>
      <c r="G448" s="8"/>
      <c r="H448" s="8"/>
      <c r="I448" s="8">
        <v>2</v>
      </c>
      <c r="J448" s="8">
        <v>4</v>
      </c>
      <c r="K448" s="8">
        <v>6</v>
      </c>
      <c r="L448" s="8">
        <v>16</v>
      </c>
    </row>
    <row r="449" spans="1:13" ht="38.25" customHeight="1" x14ac:dyDescent="0.2">
      <c r="A449" s="162">
        <v>1</v>
      </c>
      <c r="B449" s="7" t="s">
        <v>594</v>
      </c>
      <c r="C449" s="415" t="s">
        <v>595</v>
      </c>
      <c r="D449" s="416"/>
      <c r="E449" s="7" t="s">
        <v>3025</v>
      </c>
      <c r="F449" s="8"/>
      <c r="G449" s="8"/>
      <c r="H449" s="8"/>
      <c r="I449" s="8">
        <v>6</v>
      </c>
      <c r="J449" s="8">
        <v>3</v>
      </c>
      <c r="K449" s="8">
        <v>9</v>
      </c>
      <c r="L449" s="8">
        <v>21</v>
      </c>
    </row>
    <row r="450" spans="1:13" x14ac:dyDescent="0.2">
      <c r="A450" s="15">
        <f>COUNT(A451)</f>
        <v>1</v>
      </c>
      <c r="B450" s="5" t="s">
        <v>35</v>
      </c>
      <c r="C450" s="413"/>
      <c r="D450" s="414"/>
      <c r="E450" s="5"/>
      <c r="F450" s="6">
        <f>SUM(F451)</f>
        <v>0</v>
      </c>
      <c r="G450" s="6">
        <f t="shared" ref="G450:L450" si="37">SUM(G451)</f>
        <v>0</v>
      </c>
      <c r="H450" s="6">
        <f t="shared" si="37"/>
        <v>0</v>
      </c>
      <c r="I450" s="6">
        <f t="shared" si="37"/>
        <v>0</v>
      </c>
      <c r="J450" s="6">
        <f t="shared" si="37"/>
        <v>12</v>
      </c>
      <c r="K450" s="6">
        <f t="shared" si="37"/>
        <v>12</v>
      </c>
      <c r="L450" s="6">
        <f t="shared" si="37"/>
        <v>42</v>
      </c>
    </row>
    <row r="451" spans="1:13" ht="38.25" customHeight="1" x14ac:dyDescent="0.2">
      <c r="A451" s="162">
        <v>1</v>
      </c>
      <c r="B451" s="7" t="s">
        <v>596</v>
      </c>
      <c r="C451" s="415" t="s">
        <v>597</v>
      </c>
      <c r="D451" s="416"/>
      <c r="E451" s="7" t="s">
        <v>2900</v>
      </c>
      <c r="F451" s="8"/>
      <c r="G451" s="8"/>
      <c r="H451" s="8"/>
      <c r="I451" s="8"/>
      <c r="J451" s="8">
        <v>12</v>
      </c>
      <c r="K451" s="8">
        <v>12</v>
      </c>
      <c r="L451" s="8">
        <v>42</v>
      </c>
    </row>
    <row r="452" spans="1:13" x14ac:dyDescent="0.2">
      <c r="A452" s="15">
        <f>COUNT(A453)</f>
        <v>0</v>
      </c>
      <c r="B452" s="5" t="s">
        <v>36</v>
      </c>
      <c r="C452" s="413"/>
      <c r="D452" s="414"/>
      <c r="E452" s="5"/>
      <c r="F452" s="6">
        <f>SUM(F453)</f>
        <v>0</v>
      </c>
      <c r="G452" s="6">
        <f t="shared" ref="G452:L452" si="38">SUM(G453)</f>
        <v>0</v>
      </c>
      <c r="H452" s="6">
        <f t="shared" si="38"/>
        <v>0</v>
      </c>
      <c r="I452" s="6">
        <f t="shared" si="38"/>
        <v>0</v>
      </c>
      <c r="J452" s="6">
        <f t="shared" si="38"/>
        <v>0</v>
      </c>
      <c r="K452" s="6">
        <f t="shared" si="38"/>
        <v>0</v>
      </c>
      <c r="L452" s="6">
        <f t="shared" si="38"/>
        <v>0</v>
      </c>
    </row>
    <row r="453" spans="1:13" ht="25.5" x14ac:dyDescent="0.2">
      <c r="A453" s="8"/>
      <c r="B453" s="7"/>
      <c r="C453" s="415" t="s">
        <v>226</v>
      </c>
      <c r="D453" s="416"/>
      <c r="E453" s="7" t="s">
        <v>227</v>
      </c>
      <c r="F453" s="8"/>
      <c r="G453" s="8"/>
      <c r="H453" s="8"/>
      <c r="I453" s="8"/>
      <c r="J453" s="8"/>
      <c r="K453" s="8"/>
      <c r="L453" s="8"/>
    </row>
    <row r="454" spans="1:13" x14ac:dyDescent="0.2">
      <c r="A454" s="16">
        <v>6</v>
      </c>
      <c r="B454" s="17"/>
      <c r="C454" s="417"/>
      <c r="D454" s="418"/>
      <c r="E454" s="17"/>
      <c r="F454" s="9">
        <f>SUM(F443+F446+F450+F452)</f>
        <v>0</v>
      </c>
      <c r="G454" s="163">
        <f t="shared" ref="G454:L454" si="39">SUM(G443+G446+G450+G452)</f>
        <v>0</v>
      </c>
      <c r="H454" s="163">
        <f t="shared" si="39"/>
        <v>0</v>
      </c>
      <c r="I454" s="163">
        <f t="shared" si="39"/>
        <v>44</v>
      </c>
      <c r="J454" s="163">
        <f t="shared" si="39"/>
        <v>66</v>
      </c>
      <c r="K454" s="163">
        <f t="shared" si="39"/>
        <v>110</v>
      </c>
      <c r="L454" s="163">
        <f t="shared" si="39"/>
        <v>331</v>
      </c>
    </row>
    <row r="455" spans="1:13" x14ac:dyDescent="0.2">
      <c r="A455" s="2"/>
      <c r="B455" s="2"/>
      <c r="C455" s="421"/>
      <c r="D455" s="421"/>
      <c r="E455" s="2"/>
      <c r="F455" s="2"/>
      <c r="G455" s="2"/>
      <c r="H455" s="2"/>
      <c r="I455" s="2"/>
      <c r="J455" s="2"/>
      <c r="K455" s="2"/>
      <c r="L455" s="2"/>
    </row>
    <row r="456" spans="1:13" x14ac:dyDescent="0.2">
      <c r="A456" s="427" t="s">
        <v>5</v>
      </c>
      <c r="B456" s="427"/>
      <c r="C456" s="427"/>
      <c r="D456" s="427"/>
      <c r="E456" s="2"/>
      <c r="F456" s="435" t="s">
        <v>9</v>
      </c>
      <c r="G456" s="398"/>
      <c r="H456" s="398"/>
      <c r="I456" s="398"/>
      <c r="J456" s="398"/>
      <c r="K456" s="398"/>
      <c r="L456" s="398"/>
    </row>
    <row r="457" spans="1:13" ht="12.75" customHeight="1" x14ac:dyDescent="0.2">
      <c r="A457" s="11" t="s">
        <v>53</v>
      </c>
      <c r="B457" s="11" t="s">
        <v>54</v>
      </c>
      <c r="C457" s="428" t="s">
        <v>55</v>
      </c>
      <c r="D457" s="429"/>
      <c r="E457" s="11" t="s">
        <v>56</v>
      </c>
      <c r="F457" s="434" t="s">
        <v>57</v>
      </c>
      <c r="G457" s="388"/>
      <c r="H457" s="388"/>
      <c r="I457" s="389"/>
      <c r="J457" s="12"/>
    </row>
    <row r="458" spans="1:13" ht="25.5" customHeight="1" x14ac:dyDescent="0.2">
      <c r="A458" s="13"/>
      <c r="B458" s="13" t="s">
        <v>58</v>
      </c>
      <c r="C458" s="419" t="s">
        <v>59</v>
      </c>
      <c r="D458" s="420"/>
      <c r="E458" s="14" t="s">
        <v>60</v>
      </c>
      <c r="F458" s="12" t="s">
        <v>294</v>
      </c>
      <c r="G458" s="12" t="s">
        <v>295</v>
      </c>
      <c r="H458" s="18" t="s">
        <v>296</v>
      </c>
      <c r="I458" s="12" t="s">
        <v>66</v>
      </c>
      <c r="J458" s="12" t="s">
        <v>297</v>
      </c>
    </row>
    <row r="459" spans="1:13" x14ac:dyDescent="0.2">
      <c r="A459" s="15">
        <f>COUNT(A460:A469)</f>
        <v>10</v>
      </c>
      <c r="B459" s="5" t="s">
        <v>33</v>
      </c>
      <c r="C459" s="413"/>
      <c r="D459" s="414"/>
      <c r="E459" s="5"/>
      <c r="F459" s="6">
        <f>SUM(F460:F469)</f>
        <v>1031</v>
      </c>
      <c r="G459" s="6">
        <f>SUM(G460:G469)</f>
        <v>353</v>
      </c>
      <c r="H459" s="6">
        <f>SUM(H460:H469)</f>
        <v>0</v>
      </c>
      <c r="I459" s="6">
        <f>SUM(I460:I469)</f>
        <v>1384</v>
      </c>
      <c r="J459" s="6">
        <f>SUM(J460:J469)</f>
        <v>4152</v>
      </c>
      <c r="M459" s="294"/>
    </row>
    <row r="460" spans="1:13" ht="51" customHeight="1" x14ac:dyDescent="0.2">
      <c r="A460" s="162">
        <v>1</v>
      </c>
      <c r="B460" s="7" t="s">
        <v>2351</v>
      </c>
      <c r="C460" s="415" t="s">
        <v>2861</v>
      </c>
      <c r="D460" s="416"/>
      <c r="E460" s="7" t="s">
        <v>3026</v>
      </c>
      <c r="F460" s="8">
        <v>25</v>
      </c>
      <c r="G460" s="8">
        <v>13</v>
      </c>
      <c r="H460" s="8"/>
      <c r="I460" s="8">
        <v>38</v>
      </c>
      <c r="J460" s="8">
        <v>114</v>
      </c>
    </row>
    <row r="461" spans="1:13" s="294" customFormat="1" ht="38.25" x14ac:dyDescent="0.2">
      <c r="A461" s="162">
        <v>1</v>
      </c>
      <c r="B461" s="293" t="s">
        <v>2676</v>
      </c>
      <c r="C461" s="422" t="s">
        <v>2677</v>
      </c>
      <c r="D461" s="423"/>
      <c r="E461" s="293" t="s">
        <v>3027</v>
      </c>
      <c r="F461" s="8">
        <v>45</v>
      </c>
      <c r="G461" s="8">
        <v>5</v>
      </c>
      <c r="H461" s="8"/>
      <c r="I461" s="8">
        <v>50</v>
      </c>
      <c r="J461" s="8">
        <v>150</v>
      </c>
      <c r="M461"/>
    </row>
    <row r="462" spans="1:13" ht="38.25" customHeight="1" x14ac:dyDescent="0.2">
      <c r="A462" s="162">
        <v>1</v>
      </c>
      <c r="B462" s="141" t="s">
        <v>598</v>
      </c>
      <c r="C462" s="415" t="s">
        <v>599</v>
      </c>
      <c r="D462" s="416"/>
      <c r="E462" s="131" t="s">
        <v>3028</v>
      </c>
      <c r="F462" s="8">
        <v>201</v>
      </c>
      <c r="G462" s="8">
        <v>49</v>
      </c>
      <c r="H462" s="8"/>
      <c r="I462" s="8">
        <v>250</v>
      </c>
      <c r="J462" s="8">
        <v>750</v>
      </c>
    </row>
    <row r="463" spans="1:13" ht="38.25" customHeight="1" x14ac:dyDescent="0.2">
      <c r="A463" s="162">
        <v>1</v>
      </c>
      <c r="B463" s="7" t="s">
        <v>600</v>
      </c>
      <c r="C463" s="415" t="s">
        <v>601</v>
      </c>
      <c r="D463" s="416"/>
      <c r="E463" s="7" t="s">
        <v>3029</v>
      </c>
      <c r="F463" s="8">
        <v>45</v>
      </c>
      <c r="G463" s="8">
        <v>5</v>
      </c>
      <c r="H463" s="8"/>
      <c r="I463" s="8">
        <v>50</v>
      </c>
      <c r="J463" s="8">
        <v>150</v>
      </c>
      <c r="M463" s="361"/>
    </row>
    <row r="464" spans="1:13" ht="38.25" customHeight="1" x14ac:dyDescent="0.2">
      <c r="A464" s="162">
        <v>1</v>
      </c>
      <c r="B464" s="7" t="s">
        <v>604</v>
      </c>
      <c r="C464" s="415" t="s">
        <v>605</v>
      </c>
      <c r="D464" s="416"/>
      <c r="E464" s="7" t="s">
        <v>2885</v>
      </c>
      <c r="F464" s="8">
        <v>170</v>
      </c>
      <c r="G464" s="8">
        <v>160</v>
      </c>
      <c r="H464" s="8"/>
      <c r="I464" s="8">
        <v>330</v>
      </c>
      <c r="J464" s="8">
        <v>990</v>
      </c>
    </row>
    <row r="465" spans="1:13" s="361" customFormat="1" ht="51" x14ac:dyDescent="0.2">
      <c r="A465" s="162">
        <v>1</v>
      </c>
      <c r="B465" s="360" t="s">
        <v>2862</v>
      </c>
      <c r="C465" s="422" t="s">
        <v>2864</v>
      </c>
      <c r="D465" s="423"/>
      <c r="E465" s="360" t="s">
        <v>2863</v>
      </c>
      <c r="F465" s="8">
        <v>22</v>
      </c>
      <c r="G465" s="8">
        <v>3</v>
      </c>
      <c r="H465" s="8"/>
      <c r="I465" s="8">
        <v>25</v>
      </c>
      <c r="J465" s="8">
        <v>75</v>
      </c>
      <c r="M465"/>
    </row>
    <row r="466" spans="1:13" ht="38.25" customHeight="1" x14ac:dyDescent="0.2">
      <c r="A466" s="162">
        <v>1</v>
      </c>
      <c r="B466" s="141" t="s">
        <v>2224</v>
      </c>
      <c r="C466" s="415" t="s">
        <v>607</v>
      </c>
      <c r="D466" s="416"/>
      <c r="E466" s="7" t="s">
        <v>3030</v>
      </c>
      <c r="F466" s="8">
        <v>360</v>
      </c>
      <c r="G466" s="8">
        <v>40</v>
      </c>
      <c r="H466" s="8"/>
      <c r="I466" s="8">
        <v>400</v>
      </c>
      <c r="J466" s="8">
        <v>1200</v>
      </c>
    </row>
    <row r="467" spans="1:13" ht="51" customHeight="1" x14ac:dyDescent="0.2">
      <c r="A467" s="162">
        <v>1</v>
      </c>
      <c r="B467" s="7" t="s">
        <v>608</v>
      </c>
      <c r="C467" s="415" t="s">
        <v>609</v>
      </c>
      <c r="D467" s="416"/>
      <c r="E467" s="7" t="s">
        <v>3031</v>
      </c>
      <c r="F467" s="8">
        <v>90</v>
      </c>
      <c r="G467" s="8">
        <v>10</v>
      </c>
      <c r="H467" s="8"/>
      <c r="I467" s="8">
        <v>100</v>
      </c>
      <c r="J467" s="8">
        <v>300</v>
      </c>
    </row>
    <row r="468" spans="1:13" ht="38.25" customHeight="1" x14ac:dyDescent="0.2">
      <c r="A468" s="162">
        <v>1</v>
      </c>
      <c r="B468" s="7" t="s">
        <v>610</v>
      </c>
      <c r="C468" s="415" t="s">
        <v>611</v>
      </c>
      <c r="D468" s="416"/>
      <c r="E468" s="7" t="s">
        <v>3032</v>
      </c>
      <c r="F468" s="8">
        <v>37</v>
      </c>
      <c r="G468" s="8">
        <v>64</v>
      </c>
      <c r="H468" s="8"/>
      <c r="I468" s="8">
        <v>101</v>
      </c>
      <c r="J468" s="8">
        <v>303</v>
      </c>
    </row>
    <row r="469" spans="1:13" ht="38.25" x14ac:dyDescent="0.2">
      <c r="A469" s="162">
        <v>1</v>
      </c>
      <c r="B469" s="7" t="s">
        <v>612</v>
      </c>
      <c r="C469" s="415" t="s">
        <v>613</v>
      </c>
      <c r="D469" s="416"/>
      <c r="E469" s="7" t="s">
        <v>2769</v>
      </c>
      <c r="F469" s="8">
        <v>36</v>
      </c>
      <c r="G469" s="8">
        <v>4</v>
      </c>
      <c r="H469" s="8"/>
      <c r="I469" s="8">
        <v>40</v>
      </c>
      <c r="J469" s="8">
        <v>120</v>
      </c>
    </row>
    <row r="470" spans="1:13" x14ac:dyDescent="0.2">
      <c r="A470" s="15">
        <f>COUNT(A471:A482)</f>
        <v>12</v>
      </c>
      <c r="B470" s="5" t="s">
        <v>34</v>
      </c>
      <c r="C470" s="413"/>
      <c r="D470" s="414"/>
      <c r="E470" s="5"/>
      <c r="F470" s="6">
        <f>SUM(F471:F497)</f>
        <v>5035</v>
      </c>
      <c r="G470" s="6">
        <f>SUM(G471:G497)</f>
        <v>16402</v>
      </c>
      <c r="H470" s="6">
        <f>SUM(H471:H497)</f>
        <v>51</v>
      </c>
      <c r="I470" s="6">
        <f>SUM(I471:I497)</f>
        <v>21488</v>
      </c>
      <c r="J470" s="6">
        <f>SUM(J471:J497)</f>
        <v>64091</v>
      </c>
    </row>
    <row r="471" spans="1:13" ht="38.25" customHeight="1" x14ac:dyDescent="0.2">
      <c r="A471" s="162">
        <v>1</v>
      </c>
      <c r="B471" s="7" t="s">
        <v>614</v>
      </c>
      <c r="C471" s="415" t="s">
        <v>2860</v>
      </c>
      <c r="D471" s="416"/>
      <c r="E471" s="7" t="s">
        <v>3033</v>
      </c>
      <c r="F471" s="8">
        <v>307</v>
      </c>
      <c r="G471" s="8">
        <v>143</v>
      </c>
      <c r="H471" s="8"/>
      <c r="I471" s="8">
        <v>450</v>
      </c>
      <c r="J471" s="8">
        <v>1350</v>
      </c>
    </row>
    <row r="472" spans="1:13" ht="38.25" customHeight="1" x14ac:dyDescent="0.2">
      <c r="A472" s="162">
        <v>1</v>
      </c>
      <c r="B472" s="7" t="s">
        <v>615</v>
      </c>
      <c r="C472" s="415" t="s">
        <v>616</v>
      </c>
      <c r="D472" s="416"/>
      <c r="E472" s="7" t="s">
        <v>3034</v>
      </c>
      <c r="F472" s="8">
        <v>15</v>
      </c>
      <c r="G472" s="8">
        <v>35</v>
      </c>
      <c r="H472" s="8"/>
      <c r="I472" s="8">
        <v>50</v>
      </c>
      <c r="J472" s="8">
        <v>150</v>
      </c>
    </row>
    <row r="473" spans="1:13" ht="38.25" x14ac:dyDescent="0.2">
      <c r="A473" s="162">
        <v>1</v>
      </c>
      <c r="B473" s="7" t="s">
        <v>2448</v>
      </c>
      <c r="C473" s="415" t="s">
        <v>617</v>
      </c>
      <c r="D473" s="416"/>
      <c r="E473" s="7" t="s">
        <v>2884</v>
      </c>
      <c r="F473" s="8">
        <v>183</v>
      </c>
      <c r="G473" s="8">
        <v>65</v>
      </c>
      <c r="H473" s="8"/>
      <c r="I473" s="8">
        <v>248</v>
      </c>
      <c r="J473" s="8">
        <v>744</v>
      </c>
    </row>
    <row r="474" spans="1:13" ht="38.25" customHeight="1" x14ac:dyDescent="0.2">
      <c r="A474" s="162">
        <v>1</v>
      </c>
      <c r="B474" s="7" t="s">
        <v>618</v>
      </c>
      <c r="C474" s="415" t="s">
        <v>619</v>
      </c>
      <c r="D474" s="416"/>
      <c r="E474" s="7" t="s">
        <v>3035</v>
      </c>
      <c r="F474" s="8"/>
      <c r="G474" s="8">
        <v>125</v>
      </c>
      <c r="H474" s="8"/>
      <c r="I474" s="8">
        <v>125</v>
      </c>
      <c r="J474" s="8">
        <v>375</v>
      </c>
    </row>
    <row r="475" spans="1:13" ht="25.5" customHeight="1" x14ac:dyDescent="0.2">
      <c r="A475" s="162">
        <v>1</v>
      </c>
      <c r="B475" s="7" t="s">
        <v>620</v>
      </c>
      <c r="C475" s="415" t="s">
        <v>621</v>
      </c>
      <c r="D475" s="416"/>
      <c r="E475" s="7" t="s">
        <v>3036</v>
      </c>
      <c r="F475" s="8">
        <v>47</v>
      </c>
      <c r="G475" s="8">
        <v>286</v>
      </c>
      <c r="H475" s="8"/>
      <c r="I475" s="8">
        <v>333</v>
      </c>
      <c r="J475" s="8">
        <v>999</v>
      </c>
    </row>
    <row r="476" spans="1:13" ht="38.25" customHeight="1" x14ac:dyDescent="0.2">
      <c r="A476" s="162">
        <v>1</v>
      </c>
      <c r="B476" s="7" t="s">
        <v>602</v>
      </c>
      <c r="C476" s="415" t="s">
        <v>603</v>
      </c>
      <c r="D476" s="416"/>
      <c r="E476" s="7" t="s">
        <v>3027</v>
      </c>
      <c r="F476" s="8">
        <v>450</v>
      </c>
      <c r="G476" s="8">
        <v>300</v>
      </c>
      <c r="H476" s="8">
        <v>13</v>
      </c>
      <c r="I476" s="8">
        <v>763</v>
      </c>
      <c r="J476" s="8">
        <v>2289</v>
      </c>
    </row>
    <row r="477" spans="1:13" ht="38.25" customHeight="1" x14ac:dyDescent="0.2">
      <c r="A477" s="162">
        <v>1</v>
      </c>
      <c r="B477" s="7" t="s">
        <v>606</v>
      </c>
      <c r="C477" s="415" t="s">
        <v>2824</v>
      </c>
      <c r="D477" s="416"/>
      <c r="E477" s="7" t="s">
        <v>3023</v>
      </c>
      <c r="F477" s="8">
        <v>148</v>
      </c>
      <c r="G477" s="8">
        <v>17</v>
      </c>
      <c r="H477" s="8"/>
      <c r="I477" s="8">
        <v>165</v>
      </c>
      <c r="J477" s="8">
        <v>495</v>
      </c>
    </row>
    <row r="478" spans="1:13" ht="38.25" customHeight="1" x14ac:dyDescent="0.2">
      <c r="A478" s="162">
        <v>1</v>
      </c>
      <c r="B478" s="7" t="s">
        <v>624</v>
      </c>
      <c r="C478" s="415" t="s">
        <v>625</v>
      </c>
      <c r="D478" s="416"/>
      <c r="E478" s="7" t="s">
        <v>2971</v>
      </c>
      <c r="F478" s="8">
        <v>16</v>
      </c>
      <c r="G478" s="8">
        <v>282</v>
      </c>
      <c r="H478" s="8"/>
      <c r="I478" s="8">
        <v>298</v>
      </c>
      <c r="J478" s="8">
        <v>711</v>
      </c>
    </row>
    <row r="479" spans="1:13" ht="38.25" customHeight="1" x14ac:dyDescent="0.2">
      <c r="A479" s="162">
        <v>1</v>
      </c>
      <c r="B479" s="7" t="s">
        <v>626</v>
      </c>
      <c r="C479" s="415" t="s">
        <v>627</v>
      </c>
      <c r="D479" s="416"/>
      <c r="E479" s="7" t="s">
        <v>2885</v>
      </c>
      <c r="F479" s="8">
        <v>192</v>
      </c>
      <c r="G479" s="8">
        <v>408</v>
      </c>
      <c r="H479" s="8"/>
      <c r="I479" s="8">
        <v>600</v>
      </c>
      <c r="J479" s="8">
        <v>1800</v>
      </c>
    </row>
    <row r="480" spans="1:13" ht="51" customHeight="1" x14ac:dyDescent="0.2">
      <c r="A480" s="162">
        <v>1</v>
      </c>
      <c r="B480" s="7" t="s">
        <v>628</v>
      </c>
      <c r="C480" s="415" t="s">
        <v>629</v>
      </c>
      <c r="D480" s="416"/>
      <c r="E480" s="7" t="s">
        <v>3037</v>
      </c>
      <c r="F480" s="8"/>
      <c r="G480" s="8">
        <v>261</v>
      </c>
      <c r="H480" s="8"/>
      <c r="I480" s="8">
        <v>261</v>
      </c>
      <c r="J480" s="8">
        <v>783</v>
      </c>
    </row>
    <row r="481" spans="1:10" ht="38.25" customHeight="1" x14ac:dyDescent="0.2">
      <c r="A481" s="162">
        <v>1</v>
      </c>
      <c r="B481" s="7" t="s">
        <v>453</v>
      </c>
      <c r="C481" s="415" t="s">
        <v>630</v>
      </c>
      <c r="D481" s="416"/>
      <c r="E481" s="7" t="s">
        <v>2883</v>
      </c>
      <c r="F481" s="8">
        <v>71</v>
      </c>
      <c r="G481" s="8">
        <v>429</v>
      </c>
      <c r="H481" s="8"/>
      <c r="I481" s="8">
        <v>500</v>
      </c>
      <c r="J481" s="8">
        <v>1500</v>
      </c>
    </row>
    <row r="482" spans="1:10" ht="51" customHeight="1" x14ac:dyDescent="0.2">
      <c r="A482" s="162">
        <v>1</v>
      </c>
      <c r="B482" s="141" t="s">
        <v>2490</v>
      </c>
      <c r="C482" s="415" t="s">
        <v>631</v>
      </c>
      <c r="D482" s="416"/>
      <c r="E482" s="7" t="s">
        <v>2900</v>
      </c>
      <c r="F482" s="8">
        <v>54</v>
      </c>
      <c r="G482" s="8">
        <v>279</v>
      </c>
      <c r="H482" s="8"/>
      <c r="I482" s="8">
        <v>333</v>
      </c>
      <c r="J482" s="8">
        <v>999</v>
      </c>
    </row>
    <row r="483" spans="1:10" x14ac:dyDescent="0.2">
      <c r="A483" s="15">
        <f>COUNT(A484:A497)</f>
        <v>14</v>
      </c>
      <c r="B483" s="5" t="s">
        <v>35</v>
      </c>
      <c r="C483" s="413"/>
      <c r="D483" s="414"/>
      <c r="E483" s="5"/>
      <c r="F483" s="6">
        <f>SUM(F484:F497)</f>
        <v>1776</v>
      </c>
      <c r="G483" s="6">
        <f t="shared" ref="G483:J483" si="40">SUM(G484:G497)</f>
        <v>6886</v>
      </c>
      <c r="H483" s="6">
        <f t="shared" si="40"/>
        <v>19</v>
      </c>
      <c r="I483" s="6">
        <f t="shared" si="40"/>
        <v>8681</v>
      </c>
      <c r="J483" s="6">
        <f t="shared" si="40"/>
        <v>25948</v>
      </c>
    </row>
    <row r="484" spans="1:10" ht="51" customHeight="1" x14ac:dyDescent="0.2">
      <c r="A484" s="162">
        <v>1</v>
      </c>
      <c r="B484" s="7" t="s">
        <v>634</v>
      </c>
      <c r="C484" s="415" t="s">
        <v>635</v>
      </c>
      <c r="D484" s="416"/>
      <c r="E484" s="7" t="s">
        <v>2968</v>
      </c>
      <c r="F484" s="8">
        <v>33</v>
      </c>
      <c r="G484" s="8">
        <v>633</v>
      </c>
      <c r="H484" s="8"/>
      <c r="I484" s="8">
        <v>666</v>
      </c>
      <c r="J484" s="8">
        <v>1998</v>
      </c>
    </row>
    <row r="485" spans="1:10" ht="102" customHeight="1" x14ac:dyDescent="0.2">
      <c r="A485" s="162">
        <v>1</v>
      </c>
      <c r="B485" s="7" t="s">
        <v>636</v>
      </c>
      <c r="C485" s="415" t="s">
        <v>420</v>
      </c>
      <c r="D485" s="416"/>
      <c r="E485" s="7" t="s">
        <v>2900</v>
      </c>
      <c r="F485" s="8">
        <v>106</v>
      </c>
      <c r="G485" s="8">
        <v>524</v>
      </c>
      <c r="H485" s="8"/>
      <c r="I485" s="8">
        <v>630</v>
      </c>
      <c r="J485" s="8">
        <v>1890</v>
      </c>
    </row>
    <row r="486" spans="1:10" ht="38.25" customHeight="1" x14ac:dyDescent="0.2">
      <c r="A486" s="162">
        <v>1</v>
      </c>
      <c r="B486" s="7" t="s">
        <v>637</v>
      </c>
      <c r="C486" s="415" t="s">
        <v>638</v>
      </c>
      <c r="D486" s="416"/>
      <c r="E486" s="7" t="s">
        <v>2900</v>
      </c>
      <c r="F486" s="8">
        <v>145</v>
      </c>
      <c r="G486" s="8">
        <v>255</v>
      </c>
      <c r="H486" s="8"/>
      <c r="I486" s="8">
        <v>400</v>
      </c>
      <c r="J486" s="8">
        <v>999</v>
      </c>
    </row>
    <row r="487" spans="1:10" ht="38.25" customHeight="1" x14ac:dyDescent="0.2">
      <c r="A487" s="162">
        <v>1</v>
      </c>
      <c r="B487" s="141" t="s">
        <v>639</v>
      </c>
      <c r="C487" s="415" t="s">
        <v>640</v>
      </c>
      <c r="D487" s="416"/>
      <c r="E487" s="131" t="s">
        <v>3028</v>
      </c>
      <c r="F487" s="8">
        <v>363</v>
      </c>
      <c r="G487" s="8">
        <v>907</v>
      </c>
      <c r="H487" s="8"/>
      <c r="I487" s="8">
        <v>1270</v>
      </c>
      <c r="J487" s="8">
        <v>3810</v>
      </c>
    </row>
    <row r="488" spans="1:10" ht="76.5" customHeight="1" x14ac:dyDescent="0.2">
      <c r="A488" s="162">
        <v>1</v>
      </c>
      <c r="B488" s="7" t="s">
        <v>641</v>
      </c>
      <c r="C488" s="415" t="s">
        <v>642</v>
      </c>
      <c r="D488" s="416"/>
      <c r="E488" s="7" t="s">
        <v>2900</v>
      </c>
      <c r="F488" s="8">
        <v>43</v>
      </c>
      <c r="G488" s="8">
        <v>632</v>
      </c>
      <c r="H488" s="8"/>
      <c r="I488" s="8">
        <v>675</v>
      </c>
      <c r="J488" s="8">
        <v>2136</v>
      </c>
    </row>
    <row r="489" spans="1:10" ht="38.25" customHeight="1" x14ac:dyDescent="0.2">
      <c r="A489" s="162">
        <v>1</v>
      </c>
      <c r="B489" s="7" t="s">
        <v>622</v>
      </c>
      <c r="C489" s="415" t="s">
        <v>623</v>
      </c>
      <c r="D489" s="416"/>
      <c r="E489" s="7" t="s">
        <v>2978</v>
      </c>
      <c r="F489" s="8"/>
      <c r="G489" s="8">
        <v>1510</v>
      </c>
      <c r="H489" s="8"/>
      <c r="I489" s="8">
        <v>1510</v>
      </c>
      <c r="J489" s="8">
        <v>4530</v>
      </c>
    </row>
    <row r="490" spans="1:10" ht="38.25" customHeight="1" x14ac:dyDescent="0.2">
      <c r="A490" s="162">
        <v>1</v>
      </c>
      <c r="B490" s="7" t="s">
        <v>643</v>
      </c>
      <c r="C490" s="415" t="s">
        <v>644</v>
      </c>
      <c r="D490" s="416"/>
      <c r="E490" s="7" t="s">
        <v>3038</v>
      </c>
      <c r="F490" s="8"/>
      <c r="G490" s="8">
        <v>36</v>
      </c>
      <c r="H490" s="8"/>
      <c r="I490" s="8">
        <v>36</v>
      </c>
      <c r="J490" s="8">
        <v>108</v>
      </c>
    </row>
    <row r="491" spans="1:10" ht="51" customHeight="1" x14ac:dyDescent="0.2">
      <c r="A491" s="162">
        <v>1</v>
      </c>
      <c r="B491" s="7" t="s">
        <v>645</v>
      </c>
      <c r="C491" s="415" t="s">
        <v>646</v>
      </c>
      <c r="D491" s="416"/>
      <c r="E491" s="7" t="s">
        <v>3039</v>
      </c>
      <c r="F491" s="8"/>
      <c r="G491" s="8">
        <v>413</v>
      </c>
      <c r="H491" s="8"/>
      <c r="I491" s="8">
        <v>413</v>
      </c>
      <c r="J491" s="8">
        <v>1239</v>
      </c>
    </row>
    <row r="492" spans="1:10" ht="76.5" customHeight="1" x14ac:dyDescent="0.2">
      <c r="A492" s="162">
        <v>1</v>
      </c>
      <c r="B492" s="7" t="s">
        <v>2690</v>
      </c>
      <c r="C492" s="415" t="s">
        <v>647</v>
      </c>
      <c r="D492" s="416"/>
      <c r="E492" s="7" t="s">
        <v>2926</v>
      </c>
      <c r="F492" s="8">
        <v>146</v>
      </c>
      <c r="G492" s="8">
        <v>379</v>
      </c>
      <c r="H492" s="8"/>
      <c r="I492" s="8">
        <v>525</v>
      </c>
      <c r="J492" s="8">
        <v>1575</v>
      </c>
    </row>
    <row r="493" spans="1:10" ht="38.25" customHeight="1" x14ac:dyDescent="0.2">
      <c r="A493" s="162">
        <v>1</v>
      </c>
      <c r="B493" s="7" t="s">
        <v>587</v>
      </c>
      <c r="C493" s="415" t="s">
        <v>648</v>
      </c>
      <c r="D493" s="416"/>
      <c r="E493" s="7" t="s">
        <v>3022</v>
      </c>
      <c r="F493" s="8">
        <v>138</v>
      </c>
      <c r="G493" s="8">
        <v>362</v>
      </c>
      <c r="H493" s="8"/>
      <c r="I493" s="8">
        <v>500</v>
      </c>
      <c r="J493" s="8">
        <v>1500</v>
      </c>
    </row>
    <row r="494" spans="1:10" ht="63.75" customHeight="1" x14ac:dyDescent="0.2">
      <c r="A494" s="162">
        <v>1</v>
      </c>
      <c r="B494" s="7" t="s">
        <v>2689</v>
      </c>
      <c r="C494" s="415" t="s">
        <v>649</v>
      </c>
      <c r="D494" s="416"/>
      <c r="E494" s="7" t="s">
        <v>2926</v>
      </c>
      <c r="F494" s="8">
        <v>590</v>
      </c>
      <c r="G494" s="8">
        <v>556</v>
      </c>
      <c r="H494" s="8">
        <v>19</v>
      </c>
      <c r="I494" s="8">
        <v>1165</v>
      </c>
      <c r="J494" s="8">
        <v>3490</v>
      </c>
    </row>
    <row r="495" spans="1:10" ht="38.25" customHeight="1" x14ac:dyDescent="0.2">
      <c r="A495" s="162">
        <v>1</v>
      </c>
      <c r="B495" s="7" t="s">
        <v>650</v>
      </c>
      <c r="C495" s="415" t="s">
        <v>651</v>
      </c>
      <c r="D495" s="416"/>
      <c r="E495" s="7" t="s">
        <v>3040</v>
      </c>
      <c r="F495" s="8">
        <v>4</v>
      </c>
      <c r="G495" s="8">
        <v>49</v>
      </c>
      <c r="H495" s="8"/>
      <c r="I495" s="8">
        <v>53</v>
      </c>
      <c r="J495" s="8">
        <v>159</v>
      </c>
    </row>
    <row r="496" spans="1:10" ht="38.25" customHeight="1" x14ac:dyDescent="0.2">
      <c r="A496" s="162">
        <v>1</v>
      </c>
      <c r="B496" s="7" t="s">
        <v>652</v>
      </c>
      <c r="C496" s="415" t="s">
        <v>2859</v>
      </c>
      <c r="D496" s="416"/>
      <c r="E496" s="7" t="s">
        <v>3041</v>
      </c>
      <c r="F496" s="8">
        <v>78</v>
      </c>
      <c r="G496" s="8">
        <v>460</v>
      </c>
      <c r="H496" s="8"/>
      <c r="I496" s="8">
        <v>538</v>
      </c>
      <c r="J496" s="8">
        <v>1614</v>
      </c>
    </row>
    <row r="497" spans="1:12" ht="25.5" customHeight="1" x14ac:dyDescent="0.2">
      <c r="A497" s="162">
        <v>1</v>
      </c>
      <c r="B497" s="7" t="s">
        <v>632</v>
      </c>
      <c r="C497" s="415" t="s">
        <v>633</v>
      </c>
      <c r="D497" s="416"/>
      <c r="E497" s="7" t="s">
        <v>3042</v>
      </c>
      <c r="F497" s="8">
        <v>130</v>
      </c>
      <c r="G497" s="8">
        <v>170</v>
      </c>
      <c r="H497" s="8"/>
      <c r="I497" s="8">
        <v>300</v>
      </c>
      <c r="J497" s="8">
        <v>900</v>
      </c>
    </row>
    <row r="498" spans="1:12" x14ac:dyDescent="0.2">
      <c r="A498" s="15">
        <f>COUNT(A499:A500)</f>
        <v>2</v>
      </c>
      <c r="B498" s="5" t="s">
        <v>36</v>
      </c>
      <c r="C498" s="413"/>
      <c r="D498" s="414"/>
      <c r="E498" s="5"/>
      <c r="F498" s="6">
        <f>SUM(F499:F500)</f>
        <v>100</v>
      </c>
      <c r="G498" s="6">
        <f t="shared" ref="G498:J498" si="41">SUM(G499:G500)</f>
        <v>675</v>
      </c>
      <c r="H498" s="6">
        <f t="shared" si="41"/>
        <v>0</v>
      </c>
      <c r="I498" s="6">
        <f t="shared" si="41"/>
        <v>775</v>
      </c>
      <c r="J498" s="6">
        <f t="shared" si="41"/>
        <v>2325</v>
      </c>
    </row>
    <row r="499" spans="1:12" ht="63.75" customHeight="1" x14ac:dyDescent="0.2">
      <c r="A499" s="162">
        <v>1</v>
      </c>
      <c r="B499" s="7" t="s">
        <v>653</v>
      </c>
      <c r="C499" s="415" t="s">
        <v>654</v>
      </c>
      <c r="D499" s="416"/>
      <c r="E499" s="7" t="s">
        <v>2900</v>
      </c>
      <c r="F499" s="8">
        <v>100</v>
      </c>
      <c r="G499" s="8">
        <v>375</v>
      </c>
      <c r="H499" s="8"/>
      <c r="I499" s="8">
        <v>475</v>
      </c>
      <c r="J499" s="8">
        <v>1425</v>
      </c>
    </row>
    <row r="500" spans="1:12" ht="38.25" customHeight="1" x14ac:dyDescent="0.2">
      <c r="A500" s="162">
        <v>1</v>
      </c>
      <c r="B500" s="7" t="s">
        <v>655</v>
      </c>
      <c r="C500" s="415" t="s">
        <v>656</v>
      </c>
      <c r="D500" s="416"/>
      <c r="E500" s="7" t="s">
        <v>3043</v>
      </c>
      <c r="F500" s="8"/>
      <c r="G500" s="8">
        <v>300</v>
      </c>
      <c r="H500" s="8"/>
      <c r="I500" s="8">
        <v>300</v>
      </c>
      <c r="J500" s="8">
        <v>900</v>
      </c>
    </row>
    <row r="501" spans="1:12" x14ac:dyDescent="0.2">
      <c r="A501" s="16">
        <f>SUM(A459+A470+A483+A498)</f>
        <v>38</v>
      </c>
      <c r="B501" s="17"/>
      <c r="C501" s="417"/>
      <c r="D501" s="418"/>
      <c r="E501" s="17"/>
      <c r="F501" s="9">
        <f>SUM(F459+F470+F483+F498)</f>
        <v>7942</v>
      </c>
      <c r="G501" s="163">
        <f>SUM(G459+G470+G483+G498)</f>
        <v>24316</v>
      </c>
      <c r="H501" s="163">
        <f>SUM(H459+H470+H483+H498)</f>
        <v>70</v>
      </c>
      <c r="I501" s="163">
        <f>SUM(I459+I470+I483+I498)</f>
        <v>32328</v>
      </c>
      <c r="J501" s="163">
        <f>SUM(J459+J470+J483+J498)</f>
        <v>96516</v>
      </c>
    </row>
    <row r="502" spans="1:12" x14ac:dyDescent="0.2">
      <c r="A502" s="2"/>
      <c r="B502" s="2"/>
      <c r="C502" s="421"/>
      <c r="D502" s="421"/>
      <c r="E502" s="2"/>
      <c r="F502" s="2"/>
      <c r="G502" s="2"/>
      <c r="H502" s="2"/>
      <c r="I502" s="2"/>
      <c r="J502" s="2"/>
      <c r="K502" s="2"/>
      <c r="L502" s="2"/>
    </row>
    <row r="503" spans="1:12" x14ac:dyDescent="0.2">
      <c r="A503" s="427" t="s">
        <v>6</v>
      </c>
      <c r="B503" s="427"/>
      <c r="C503" s="427"/>
      <c r="D503" s="427"/>
      <c r="E503" s="2"/>
      <c r="F503" s="435" t="s">
        <v>9</v>
      </c>
      <c r="G503" s="398"/>
      <c r="H503" s="398"/>
      <c r="I503" s="398"/>
      <c r="J503" s="398"/>
      <c r="K503" s="398"/>
      <c r="L503" s="398"/>
    </row>
    <row r="504" spans="1:12" ht="12.75" customHeight="1" x14ac:dyDescent="0.2">
      <c r="A504" s="11" t="s">
        <v>53</v>
      </c>
      <c r="B504" s="11" t="s">
        <v>54</v>
      </c>
      <c r="C504" s="428" t="s">
        <v>55</v>
      </c>
      <c r="D504" s="429"/>
      <c r="E504" s="171" t="s">
        <v>56</v>
      </c>
      <c r="F504" s="434" t="s">
        <v>57</v>
      </c>
      <c r="G504" s="388"/>
      <c r="H504" s="389"/>
    </row>
    <row r="505" spans="1:12" ht="25.5" customHeight="1" x14ac:dyDescent="0.2">
      <c r="A505" s="13"/>
      <c r="B505" s="13" t="s">
        <v>58</v>
      </c>
      <c r="C505" s="419" t="s">
        <v>59</v>
      </c>
      <c r="D505" s="420"/>
      <c r="E505" s="14" t="s">
        <v>60</v>
      </c>
      <c r="F505" s="12" t="s">
        <v>380</v>
      </c>
      <c r="G505" s="12" t="s">
        <v>381</v>
      </c>
      <c r="H505" s="12" t="s">
        <v>66</v>
      </c>
    </row>
    <row r="506" spans="1:12" x14ac:dyDescent="0.2">
      <c r="A506" s="15">
        <f>COUNT(A507)</f>
        <v>0</v>
      </c>
      <c r="B506" s="5" t="s">
        <v>47</v>
      </c>
      <c r="C506" s="413"/>
      <c r="D506" s="414"/>
      <c r="E506" s="5"/>
      <c r="F506" s="6">
        <f>SUM(A507)</f>
        <v>0</v>
      </c>
      <c r="G506" s="6">
        <f t="shared" ref="G506:H506" si="42">SUM(B507)</f>
        <v>0</v>
      </c>
      <c r="H506" s="6">
        <f t="shared" si="42"/>
        <v>0</v>
      </c>
    </row>
    <row r="507" spans="1:12" ht="25.5" x14ac:dyDescent="0.2">
      <c r="A507" s="162"/>
      <c r="B507" s="7"/>
      <c r="C507" s="415" t="s">
        <v>226</v>
      </c>
      <c r="D507" s="416"/>
      <c r="E507" s="7" t="s">
        <v>227</v>
      </c>
      <c r="F507" s="8"/>
      <c r="G507" s="8"/>
      <c r="H507" s="8"/>
    </row>
    <row r="508" spans="1:12" x14ac:dyDescent="0.2">
      <c r="A508" s="15">
        <f>COUNT(A509)</f>
        <v>0</v>
      </c>
      <c r="B508" s="5" t="s">
        <v>48</v>
      </c>
      <c r="C508" s="413"/>
      <c r="D508" s="414"/>
      <c r="E508" s="5"/>
      <c r="F508" s="6">
        <f>SUM(F509)</f>
        <v>0</v>
      </c>
      <c r="G508" s="6">
        <f t="shared" ref="G508:H508" si="43">SUM(G509)</f>
        <v>0</v>
      </c>
      <c r="H508" s="6">
        <f t="shared" si="43"/>
        <v>0</v>
      </c>
    </row>
    <row r="509" spans="1:12" ht="38.25" customHeight="1" x14ac:dyDescent="0.2">
      <c r="A509" s="162"/>
      <c r="B509" s="7"/>
      <c r="C509" s="415"/>
      <c r="D509" s="416"/>
      <c r="E509" s="7"/>
      <c r="F509" s="8"/>
      <c r="G509" s="8"/>
      <c r="H509" s="8"/>
    </row>
    <row r="510" spans="1:12" x14ac:dyDescent="0.2">
      <c r="A510" s="15">
        <f>COUNT(A511:A512)</f>
        <v>2</v>
      </c>
      <c r="B510" s="5" t="s">
        <v>49</v>
      </c>
      <c r="C510" s="413"/>
      <c r="D510" s="414"/>
      <c r="E510" s="5"/>
      <c r="F510" s="6">
        <f>SUM(F511:F512)</f>
        <v>158</v>
      </c>
      <c r="G510" s="6">
        <f t="shared" ref="G510:H510" si="44">SUM(G511:G512)</f>
        <v>470</v>
      </c>
      <c r="H510" s="6">
        <f t="shared" si="44"/>
        <v>628</v>
      </c>
    </row>
    <row r="511" spans="1:12" ht="38.25" customHeight="1" x14ac:dyDescent="0.2">
      <c r="A511" s="162">
        <v>1</v>
      </c>
      <c r="B511" s="7" t="s">
        <v>657</v>
      </c>
      <c r="C511" s="415" t="s">
        <v>658</v>
      </c>
      <c r="D511" s="416"/>
      <c r="E511" s="7" t="s">
        <v>386</v>
      </c>
      <c r="F511" s="8">
        <v>53</v>
      </c>
      <c r="G511" s="8">
        <v>310</v>
      </c>
      <c r="H511" s="8">
        <v>363</v>
      </c>
    </row>
    <row r="512" spans="1:12" s="378" customFormat="1" ht="38.25" customHeight="1" x14ac:dyDescent="0.2">
      <c r="A512" s="162">
        <v>1</v>
      </c>
      <c r="B512" s="377" t="s">
        <v>3572</v>
      </c>
      <c r="C512" s="422" t="s">
        <v>3573</v>
      </c>
      <c r="D512" s="423"/>
      <c r="E512" s="377" t="s">
        <v>3574</v>
      </c>
      <c r="F512" s="8">
        <v>105</v>
      </c>
      <c r="G512" s="8">
        <v>160</v>
      </c>
      <c r="H512" s="8">
        <v>265</v>
      </c>
    </row>
    <row r="513" spans="1:12" x14ac:dyDescent="0.2">
      <c r="A513" s="15">
        <f>COUNT(A514:A515)</f>
        <v>2</v>
      </c>
      <c r="B513" s="5" t="s">
        <v>50</v>
      </c>
      <c r="C513" s="413"/>
      <c r="D513" s="414"/>
      <c r="E513" s="5"/>
      <c r="F513" s="6">
        <f>SUM(F514:F515)</f>
        <v>340</v>
      </c>
      <c r="G513" s="6">
        <f t="shared" ref="G513:H513" si="45">SUM(G514:G515)</f>
        <v>1160</v>
      </c>
      <c r="H513" s="6">
        <f t="shared" si="45"/>
        <v>1500</v>
      </c>
    </row>
    <row r="514" spans="1:12" ht="38.25" customHeight="1" x14ac:dyDescent="0.2">
      <c r="A514" s="162">
        <v>1</v>
      </c>
      <c r="B514" s="7" t="s">
        <v>659</v>
      </c>
      <c r="C514" s="415" t="s">
        <v>660</v>
      </c>
      <c r="D514" s="416"/>
      <c r="E514" s="7" t="s">
        <v>2884</v>
      </c>
      <c r="F514" s="8">
        <v>40</v>
      </c>
      <c r="G514" s="8">
        <v>160</v>
      </c>
      <c r="H514" s="8">
        <v>200</v>
      </c>
    </row>
    <row r="515" spans="1:12" ht="38.25" customHeight="1" x14ac:dyDescent="0.2">
      <c r="A515" s="162">
        <v>1</v>
      </c>
      <c r="B515" s="7" t="s">
        <v>661</v>
      </c>
      <c r="C515" s="415" t="s">
        <v>662</v>
      </c>
      <c r="D515" s="416"/>
      <c r="E515" s="7" t="s">
        <v>3044</v>
      </c>
      <c r="F515" s="8">
        <v>300</v>
      </c>
      <c r="G515" s="8">
        <v>1000</v>
      </c>
      <c r="H515" s="8">
        <v>1300</v>
      </c>
    </row>
    <row r="516" spans="1:12" x14ac:dyDescent="0.2">
      <c r="A516" s="15">
        <f>COUNT(A517:A518)</f>
        <v>2</v>
      </c>
      <c r="B516" s="5" t="s">
        <v>51</v>
      </c>
      <c r="C516" s="413"/>
      <c r="D516" s="414"/>
      <c r="E516" s="5"/>
      <c r="F516" s="6">
        <f>SUM(F517:F518)</f>
        <v>80</v>
      </c>
      <c r="G516" s="6">
        <f t="shared" ref="G516:H516" si="46">SUM(G517:G518)</f>
        <v>644</v>
      </c>
      <c r="H516" s="6">
        <f t="shared" si="46"/>
        <v>724</v>
      </c>
    </row>
    <row r="517" spans="1:12" ht="38.25" customHeight="1" x14ac:dyDescent="0.2">
      <c r="A517" s="162">
        <v>1</v>
      </c>
      <c r="B517" s="7" t="s">
        <v>663</v>
      </c>
      <c r="C517" s="415" t="s">
        <v>664</v>
      </c>
      <c r="D517" s="416"/>
      <c r="E517" s="7" t="s">
        <v>386</v>
      </c>
      <c r="F517" s="8">
        <v>70</v>
      </c>
      <c r="G517" s="8">
        <v>440</v>
      </c>
      <c r="H517" s="8">
        <v>510</v>
      </c>
    </row>
    <row r="518" spans="1:12" ht="38.25" customHeight="1" x14ac:dyDescent="0.2">
      <c r="A518" s="162">
        <v>1</v>
      </c>
      <c r="B518" s="7" t="s">
        <v>665</v>
      </c>
      <c r="C518" s="415" t="s">
        <v>666</v>
      </c>
      <c r="D518" s="416"/>
      <c r="E518" s="7" t="s">
        <v>3045</v>
      </c>
      <c r="F518" s="8">
        <v>10</v>
      </c>
      <c r="G518" s="8">
        <v>204</v>
      </c>
      <c r="H518" s="8">
        <v>214</v>
      </c>
    </row>
    <row r="519" spans="1:12" x14ac:dyDescent="0.2">
      <c r="A519" s="2"/>
      <c r="B519" s="2"/>
      <c r="C519" s="421"/>
      <c r="D519" s="421"/>
      <c r="E519" s="2"/>
      <c r="F519" s="2"/>
      <c r="G519" s="2"/>
      <c r="H519" s="2"/>
      <c r="I519" s="2"/>
      <c r="J519" s="2"/>
      <c r="K519" s="2"/>
      <c r="L519" s="2"/>
    </row>
    <row r="520" spans="1:12" x14ac:dyDescent="0.2">
      <c r="A520" s="2"/>
      <c r="B520" s="2"/>
      <c r="C520" s="432"/>
      <c r="D520" s="432"/>
      <c r="E520" s="2"/>
      <c r="F520" s="2"/>
      <c r="G520" s="2"/>
      <c r="H520" s="2"/>
      <c r="I520" s="2"/>
      <c r="J520" s="2"/>
      <c r="K520" s="2"/>
      <c r="L520" s="2"/>
    </row>
    <row r="521" spans="1:12" ht="18" customHeight="1" x14ac:dyDescent="0.2">
      <c r="A521" s="408" t="s">
        <v>10</v>
      </c>
      <c r="B521" s="408"/>
      <c r="C521" s="408"/>
      <c r="D521" s="408"/>
      <c r="E521" s="1"/>
      <c r="F521" s="1"/>
      <c r="G521" s="1"/>
      <c r="H521" s="1"/>
      <c r="I521" s="1"/>
      <c r="J521" s="1"/>
      <c r="K521" s="1"/>
      <c r="L521" s="1"/>
    </row>
    <row r="522" spans="1:12" x14ac:dyDescent="0.2">
      <c r="A522" s="3"/>
      <c r="B522" s="3"/>
      <c r="C522" s="409"/>
      <c r="D522" s="409"/>
      <c r="E522" s="3"/>
      <c r="F522" s="3"/>
      <c r="G522" s="3"/>
      <c r="H522" s="3"/>
      <c r="I522" s="3"/>
      <c r="J522" s="3"/>
      <c r="K522" s="3"/>
      <c r="L522" s="3"/>
    </row>
    <row r="523" spans="1:12" x14ac:dyDescent="0.2">
      <c r="A523" s="427" t="s">
        <v>1</v>
      </c>
      <c r="B523" s="427"/>
      <c r="C523" s="427"/>
      <c r="D523" s="427"/>
      <c r="E523" s="2"/>
      <c r="F523" s="435" t="s">
        <v>10</v>
      </c>
      <c r="G523" s="398"/>
      <c r="H523" s="398"/>
      <c r="I523" s="398"/>
      <c r="J523" s="398"/>
      <c r="K523" s="398"/>
      <c r="L523" s="398"/>
    </row>
    <row r="524" spans="1:12" ht="12.75" customHeight="1" x14ac:dyDescent="0.2">
      <c r="A524" s="11" t="s">
        <v>53</v>
      </c>
      <c r="B524" s="11" t="s">
        <v>54</v>
      </c>
      <c r="C524" s="428" t="s">
        <v>55</v>
      </c>
      <c r="D524" s="429"/>
      <c r="E524" s="11" t="s">
        <v>56</v>
      </c>
      <c r="F524" s="12"/>
      <c r="G524" s="434" t="s">
        <v>57</v>
      </c>
      <c r="H524" s="388"/>
      <c r="I524" s="388"/>
      <c r="J524" s="388"/>
      <c r="K524" s="389"/>
      <c r="L524" s="12"/>
    </row>
    <row r="525" spans="1:12" ht="25.5" customHeight="1" x14ac:dyDescent="0.2">
      <c r="A525" s="13"/>
      <c r="B525" s="13" t="s">
        <v>58</v>
      </c>
      <c r="C525" s="419" t="s">
        <v>59</v>
      </c>
      <c r="D525" s="420"/>
      <c r="E525" s="14" t="s">
        <v>60</v>
      </c>
      <c r="F525" s="12" t="s">
        <v>61</v>
      </c>
      <c r="G525" s="12" t="s">
        <v>62</v>
      </c>
      <c r="H525" s="12" t="s">
        <v>63</v>
      </c>
      <c r="I525" s="12" t="s">
        <v>64</v>
      </c>
      <c r="J525" s="12" t="s">
        <v>65</v>
      </c>
      <c r="K525" s="12" t="s">
        <v>66</v>
      </c>
      <c r="L525" s="12" t="s">
        <v>67</v>
      </c>
    </row>
    <row r="526" spans="1:12" x14ac:dyDescent="0.2">
      <c r="A526" s="15">
        <f>COUNT(A527:A529)</f>
        <v>3</v>
      </c>
      <c r="B526" s="5" t="s">
        <v>33</v>
      </c>
      <c r="C526" s="413"/>
      <c r="D526" s="414"/>
      <c r="E526" s="5"/>
      <c r="F526" s="6">
        <f>SUM(F527:F529)</f>
        <v>132</v>
      </c>
      <c r="G526" s="6">
        <f t="shared" ref="G526:L526" si="47">SUM(G527:G529)</f>
        <v>3</v>
      </c>
      <c r="H526" s="6">
        <f t="shared" si="47"/>
        <v>0</v>
      </c>
      <c r="I526" s="6">
        <f t="shared" si="47"/>
        <v>0</v>
      </c>
      <c r="J526" s="6">
        <f t="shared" si="47"/>
        <v>0</v>
      </c>
      <c r="K526" s="6">
        <f t="shared" si="47"/>
        <v>135</v>
      </c>
      <c r="L526" s="6">
        <f t="shared" si="47"/>
        <v>288</v>
      </c>
    </row>
    <row r="527" spans="1:12" ht="25.5" customHeight="1" x14ac:dyDescent="0.2">
      <c r="A527" s="162">
        <v>1</v>
      </c>
      <c r="B527" s="7" t="s">
        <v>667</v>
      </c>
      <c r="C527" s="415" t="s">
        <v>668</v>
      </c>
      <c r="D527" s="416"/>
      <c r="E527" s="7" t="s">
        <v>3046</v>
      </c>
      <c r="F527" s="8">
        <v>24</v>
      </c>
      <c r="G527" s="8"/>
      <c r="H527" s="8"/>
      <c r="I527" s="8"/>
      <c r="J527" s="8"/>
      <c r="K527" s="8">
        <v>24</v>
      </c>
      <c r="L527" s="8">
        <v>58</v>
      </c>
    </row>
    <row r="528" spans="1:12" ht="38.25" customHeight="1" x14ac:dyDescent="0.2">
      <c r="A528" s="162">
        <v>1</v>
      </c>
      <c r="B528" s="7" t="s">
        <v>669</v>
      </c>
      <c r="C528" s="415" t="s">
        <v>670</v>
      </c>
      <c r="D528" s="416"/>
      <c r="E528" s="7" t="s">
        <v>3047</v>
      </c>
      <c r="F528" s="8">
        <v>74</v>
      </c>
      <c r="G528" s="8"/>
      <c r="H528" s="8"/>
      <c r="I528" s="8"/>
      <c r="J528" s="8"/>
      <c r="K528" s="8">
        <v>74</v>
      </c>
      <c r="L528" s="8">
        <v>157</v>
      </c>
    </row>
    <row r="529" spans="1:13" ht="38.25" customHeight="1" x14ac:dyDescent="0.2">
      <c r="A529" s="162">
        <v>1</v>
      </c>
      <c r="B529" s="7" t="s">
        <v>671</v>
      </c>
      <c r="C529" s="415" t="s">
        <v>672</v>
      </c>
      <c r="D529" s="416"/>
      <c r="E529" s="7" t="s">
        <v>3048</v>
      </c>
      <c r="F529" s="8">
        <v>34</v>
      </c>
      <c r="G529" s="8">
        <v>3</v>
      </c>
      <c r="H529" s="8"/>
      <c r="I529" s="8"/>
      <c r="J529" s="8"/>
      <c r="K529" s="8">
        <v>37</v>
      </c>
      <c r="L529" s="8">
        <v>73</v>
      </c>
    </row>
    <row r="530" spans="1:13" x14ac:dyDescent="0.2">
      <c r="A530" s="15">
        <f>COUNT(A531:A540)</f>
        <v>10</v>
      </c>
      <c r="B530" s="5" t="s">
        <v>34</v>
      </c>
      <c r="C530" s="413"/>
      <c r="D530" s="414"/>
      <c r="E530" s="5"/>
      <c r="F530" s="6">
        <f t="shared" ref="F530:L530" si="48">SUM(F531:F540)</f>
        <v>526</v>
      </c>
      <c r="G530" s="6">
        <f t="shared" si="48"/>
        <v>5</v>
      </c>
      <c r="H530" s="6">
        <f t="shared" si="48"/>
        <v>25</v>
      </c>
      <c r="I530" s="6">
        <f t="shared" si="48"/>
        <v>0</v>
      </c>
      <c r="J530" s="6">
        <f t="shared" si="48"/>
        <v>0</v>
      </c>
      <c r="K530" s="6">
        <f t="shared" si="48"/>
        <v>556</v>
      </c>
      <c r="L530" s="6">
        <f t="shared" si="48"/>
        <v>1185</v>
      </c>
    </row>
    <row r="531" spans="1:13" ht="38.25" customHeight="1" x14ac:dyDescent="0.2">
      <c r="A531" s="162">
        <v>1</v>
      </c>
      <c r="B531" s="7" t="s">
        <v>674</v>
      </c>
      <c r="C531" s="415" t="s">
        <v>675</v>
      </c>
      <c r="D531" s="416"/>
      <c r="E531" s="7" t="s">
        <v>3049</v>
      </c>
      <c r="F531" s="8">
        <v>17</v>
      </c>
      <c r="G531" s="8"/>
      <c r="H531" s="8">
        <v>2</v>
      </c>
      <c r="I531" s="8"/>
      <c r="J531" s="8"/>
      <c r="K531" s="8">
        <v>19</v>
      </c>
      <c r="L531" s="8">
        <v>39</v>
      </c>
    </row>
    <row r="532" spans="1:13" ht="38.25" customHeight="1" x14ac:dyDescent="0.2">
      <c r="A532" s="162">
        <v>1</v>
      </c>
      <c r="B532" s="7" t="s">
        <v>676</v>
      </c>
      <c r="C532" s="415" t="s">
        <v>677</v>
      </c>
      <c r="D532" s="416"/>
      <c r="E532" s="7" t="s">
        <v>3047</v>
      </c>
      <c r="F532" s="8">
        <v>205</v>
      </c>
      <c r="G532" s="8"/>
      <c r="H532" s="8">
        <v>19</v>
      </c>
      <c r="I532" s="8"/>
      <c r="J532" s="8"/>
      <c r="K532" s="8">
        <v>224</v>
      </c>
      <c r="L532" s="8">
        <v>509</v>
      </c>
      <c r="M532" s="312"/>
    </row>
    <row r="533" spans="1:13" ht="38.25" customHeight="1" x14ac:dyDescent="0.2">
      <c r="A533" s="162">
        <v>1</v>
      </c>
      <c r="B533" s="7" t="s">
        <v>678</v>
      </c>
      <c r="C533" s="415" t="s">
        <v>679</v>
      </c>
      <c r="D533" s="416"/>
      <c r="E533" s="7" t="s">
        <v>3050</v>
      </c>
      <c r="F533" s="8">
        <v>66</v>
      </c>
      <c r="G533" s="8">
        <v>4</v>
      </c>
      <c r="H533" s="8"/>
      <c r="I533" s="8"/>
      <c r="J533" s="8"/>
      <c r="K533" s="8">
        <v>70</v>
      </c>
      <c r="L533" s="8">
        <v>144</v>
      </c>
      <c r="M533" s="312"/>
    </row>
    <row r="534" spans="1:13" s="312" customFormat="1" ht="66" customHeight="1" x14ac:dyDescent="0.2">
      <c r="A534" s="162">
        <v>1</v>
      </c>
      <c r="B534" s="311" t="s">
        <v>697</v>
      </c>
      <c r="C534" s="415" t="s">
        <v>698</v>
      </c>
      <c r="D534" s="416"/>
      <c r="E534" s="311" t="s">
        <v>3051</v>
      </c>
      <c r="F534" s="8">
        <v>11</v>
      </c>
      <c r="G534" s="8"/>
      <c r="H534" s="8"/>
      <c r="I534" s="8"/>
      <c r="J534" s="8"/>
      <c r="K534" s="8">
        <v>11</v>
      </c>
      <c r="L534" s="8">
        <v>20</v>
      </c>
      <c r="M534"/>
    </row>
    <row r="535" spans="1:13" s="312" customFormat="1" ht="70.900000000000006" customHeight="1" x14ac:dyDescent="0.2">
      <c r="A535" s="162">
        <v>1</v>
      </c>
      <c r="B535" s="311" t="s">
        <v>699</v>
      </c>
      <c r="C535" s="415" t="s">
        <v>700</v>
      </c>
      <c r="D535" s="416"/>
      <c r="E535" s="311" t="s">
        <v>3051</v>
      </c>
      <c r="F535" s="8">
        <v>11</v>
      </c>
      <c r="G535" s="8"/>
      <c r="H535" s="8"/>
      <c r="I535" s="8"/>
      <c r="J535" s="8"/>
      <c r="K535" s="8">
        <v>11</v>
      </c>
      <c r="L535" s="8">
        <v>20</v>
      </c>
      <c r="M535"/>
    </row>
    <row r="536" spans="1:13" ht="51" customHeight="1" x14ac:dyDescent="0.2">
      <c r="A536" s="162">
        <v>1</v>
      </c>
      <c r="B536" s="7" t="s">
        <v>680</v>
      </c>
      <c r="C536" s="415" t="s">
        <v>681</v>
      </c>
      <c r="D536" s="416"/>
      <c r="E536" s="7" t="s">
        <v>3052</v>
      </c>
      <c r="F536" s="8">
        <v>93</v>
      </c>
      <c r="G536" s="8"/>
      <c r="H536" s="8"/>
      <c r="I536" s="8"/>
      <c r="J536" s="8"/>
      <c r="K536" s="8">
        <v>93</v>
      </c>
      <c r="L536" s="8">
        <v>183</v>
      </c>
    </row>
    <row r="537" spans="1:13" ht="38.25" customHeight="1" x14ac:dyDescent="0.2">
      <c r="A537" s="162">
        <v>1</v>
      </c>
      <c r="B537" s="7" t="s">
        <v>682</v>
      </c>
      <c r="C537" s="415" t="s">
        <v>683</v>
      </c>
      <c r="D537" s="416"/>
      <c r="E537" s="7" t="s">
        <v>3053</v>
      </c>
      <c r="F537" s="8">
        <v>37</v>
      </c>
      <c r="G537" s="8"/>
      <c r="H537" s="8">
        <v>3</v>
      </c>
      <c r="I537" s="8"/>
      <c r="J537" s="8"/>
      <c r="K537" s="8">
        <v>40</v>
      </c>
      <c r="L537" s="8">
        <v>78</v>
      </c>
    </row>
    <row r="538" spans="1:13" ht="51" customHeight="1" x14ac:dyDescent="0.2">
      <c r="A538" s="162">
        <v>1</v>
      </c>
      <c r="B538" s="7" t="s">
        <v>2692</v>
      </c>
      <c r="C538" s="415" t="s">
        <v>684</v>
      </c>
      <c r="D538" s="416"/>
      <c r="E538" s="7" t="s">
        <v>3054</v>
      </c>
      <c r="F538" s="8">
        <v>12</v>
      </c>
      <c r="G538" s="8">
        <v>1</v>
      </c>
      <c r="H538" s="8"/>
      <c r="I538" s="8"/>
      <c r="J538" s="8"/>
      <c r="K538" s="8">
        <v>13</v>
      </c>
      <c r="L538" s="8">
        <v>28</v>
      </c>
    </row>
    <row r="539" spans="1:13" ht="38.25" customHeight="1" x14ac:dyDescent="0.2">
      <c r="A539" s="162">
        <v>1</v>
      </c>
      <c r="B539" s="7" t="s">
        <v>673</v>
      </c>
      <c r="C539" s="415" t="s">
        <v>2725</v>
      </c>
      <c r="D539" s="416"/>
      <c r="E539" s="7" t="s">
        <v>3047</v>
      </c>
      <c r="F539" s="8">
        <v>51</v>
      </c>
      <c r="G539" s="8"/>
      <c r="H539" s="8">
        <v>1</v>
      </c>
      <c r="I539" s="8"/>
      <c r="J539" s="8"/>
      <c r="K539" s="8">
        <v>52</v>
      </c>
      <c r="L539" s="8">
        <v>116</v>
      </c>
    </row>
    <row r="540" spans="1:13" ht="38.25" customHeight="1" x14ac:dyDescent="0.2">
      <c r="A540" s="162">
        <v>1</v>
      </c>
      <c r="B540" s="7" t="s">
        <v>685</v>
      </c>
      <c r="C540" s="415" t="s">
        <v>686</v>
      </c>
      <c r="D540" s="416"/>
      <c r="E540" s="7" t="s">
        <v>3055</v>
      </c>
      <c r="F540" s="8">
        <v>23</v>
      </c>
      <c r="G540" s="8"/>
      <c r="H540" s="8"/>
      <c r="I540" s="8"/>
      <c r="J540" s="8"/>
      <c r="K540" s="8">
        <v>23</v>
      </c>
      <c r="L540" s="8">
        <v>48</v>
      </c>
    </row>
    <row r="541" spans="1:13" x14ac:dyDescent="0.2">
      <c r="A541" s="15">
        <f>COUNT(A542:A553)</f>
        <v>12</v>
      </c>
      <c r="B541" s="5" t="s">
        <v>35</v>
      </c>
      <c r="C541" s="413"/>
      <c r="D541" s="414"/>
      <c r="E541" s="5"/>
      <c r="F541" s="6">
        <f t="shared" ref="F541:L541" si="49">SUM(F542:F553)</f>
        <v>494</v>
      </c>
      <c r="G541" s="6">
        <f t="shared" si="49"/>
        <v>1</v>
      </c>
      <c r="H541" s="6">
        <f t="shared" si="49"/>
        <v>34</v>
      </c>
      <c r="I541" s="6">
        <f t="shared" si="49"/>
        <v>0</v>
      </c>
      <c r="J541" s="6">
        <f t="shared" si="49"/>
        <v>0</v>
      </c>
      <c r="K541" s="6">
        <f t="shared" si="49"/>
        <v>529</v>
      </c>
      <c r="L541" s="6">
        <f t="shared" si="49"/>
        <v>1029</v>
      </c>
    </row>
    <row r="542" spans="1:13" ht="38.25" customHeight="1" x14ac:dyDescent="0.2">
      <c r="A542" s="162">
        <v>1</v>
      </c>
      <c r="B542" s="7" t="s">
        <v>688</v>
      </c>
      <c r="C542" s="415" t="s">
        <v>689</v>
      </c>
      <c r="D542" s="416"/>
      <c r="E542" s="7" t="s">
        <v>3056</v>
      </c>
      <c r="F542" s="8">
        <v>8</v>
      </c>
      <c r="G542" s="8"/>
      <c r="H542" s="8">
        <v>3</v>
      </c>
      <c r="I542" s="8"/>
      <c r="J542" s="8"/>
      <c r="K542" s="8">
        <v>11</v>
      </c>
      <c r="L542" s="8">
        <v>22</v>
      </c>
    </row>
    <row r="543" spans="1:13" ht="51" customHeight="1" x14ac:dyDescent="0.2">
      <c r="A543" s="162">
        <v>1</v>
      </c>
      <c r="B543" s="7" t="s">
        <v>690</v>
      </c>
      <c r="C543" s="415" t="s">
        <v>691</v>
      </c>
      <c r="D543" s="416"/>
      <c r="E543" s="7" t="s">
        <v>3057</v>
      </c>
      <c r="F543" s="8">
        <v>36</v>
      </c>
      <c r="G543" s="8"/>
      <c r="H543" s="8">
        <v>3</v>
      </c>
      <c r="I543" s="8"/>
      <c r="J543" s="8"/>
      <c r="K543" s="8">
        <v>39</v>
      </c>
      <c r="L543" s="8">
        <v>42</v>
      </c>
    </row>
    <row r="544" spans="1:13" ht="38.25" customHeight="1" x14ac:dyDescent="0.2">
      <c r="A544" s="162">
        <v>1</v>
      </c>
      <c r="B544" s="7" t="s">
        <v>692</v>
      </c>
      <c r="C544" s="415" t="s">
        <v>693</v>
      </c>
      <c r="D544" s="416"/>
      <c r="E544" s="7" t="s">
        <v>3058</v>
      </c>
      <c r="F544" s="8">
        <v>69</v>
      </c>
      <c r="G544" s="8"/>
      <c r="H544" s="8">
        <v>6</v>
      </c>
      <c r="I544" s="8"/>
      <c r="J544" s="8"/>
      <c r="K544" s="8">
        <v>75</v>
      </c>
      <c r="L544" s="8">
        <v>154</v>
      </c>
    </row>
    <row r="545" spans="1:12" ht="38.25" customHeight="1" x14ac:dyDescent="0.2">
      <c r="A545" s="162">
        <v>1</v>
      </c>
      <c r="B545" s="7" t="s">
        <v>694</v>
      </c>
      <c r="C545" s="415" t="s">
        <v>695</v>
      </c>
      <c r="D545" s="416"/>
      <c r="E545" s="7" t="s">
        <v>3048</v>
      </c>
      <c r="F545" s="8">
        <v>20</v>
      </c>
      <c r="G545" s="8"/>
      <c r="H545" s="8">
        <v>4</v>
      </c>
      <c r="I545" s="8"/>
      <c r="J545" s="8"/>
      <c r="K545" s="8">
        <v>24</v>
      </c>
      <c r="L545" s="8">
        <v>52</v>
      </c>
    </row>
    <row r="546" spans="1:12" ht="38.25" customHeight="1" x14ac:dyDescent="0.2">
      <c r="A546" s="162">
        <v>1</v>
      </c>
      <c r="B546" s="7" t="s">
        <v>696</v>
      </c>
      <c r="C546" s="451" t="s">
        <v>2249</v>
      </c>
      <c r="D546" s="452"/>
      <c r="E546" s="7" t="s">
        <v>3059</v>
      </c>
      <c r="F546" s="8">
        <v>93</v>
      </c>
      <c r="G546" s="8"/>
      <c r="H546" s="8">
        <v>3</v>
      </c>
      <c r="I546" s="8"/>
      <c r="J546" s="8"/>
      <c r="K546" s="8">
        <v>96</v>
      </c>
      <c r="L546" s="8">
        <v>198</v>
      </c>
    </row>
    <row r="547" spans="1:12" ht="38.25" customHeight="1" x14ac:dyDescent="0.2">
      <c r="A547" s="162">
        <v>1</v>
      </c>
      <c r="B547" s="7" t="s">
        <v>701</v>
      </c>
      <c r="C547" s="415" t="s">
        <v>702</v>
      </c>
      <c r="D547" s="416"/>
      <c r="E547" s="7" t="s">
        <v>3060</v>
      </c>
      <c r="F547" s="8">
        <v>56</v>
      </c>
      <c r="G547" s="8"/>
      <c r="H547" s="8">
        <v>2</v>
      </c>
      <c r="I547" s="8"/>
      <c r="J547" s="8"/>
      <c r="K547" s="8">
        <v>58</v>
      </c>
      <c r="L547" s="8">
        <v>116</v>
      </c>
    </row>
    <row r="548" spans="1:12" ht="38.25" customHeight="1" x14ac:dyDescent="0.2">
      <c r="A548" s="162">
        <v>1</v>
      </c>
      <c r="B548" s="7" t="s">
        <v>703</v>
      </c>
      <c r="C548" s="415" t="s">
        <v>704</v>
      </c>
      <c r="D548" s="416"/>
      <c r="E548" s="7" t="s">
        <v>3061</v>
      </c>
      <c r="F548" s="8">
        <v>14</v>
      </c>
      <c r="G548" s="8"/>
      <c r="H548" s="8"/>
      <c r="I548" s="8"/>
      <c r="J548" s="8"/>
      <c r="K548" s="8">
        <v>14</v>
      </c>
      <c r="L548" s="8">
        <v>28</v>
      </c>
    </row>
    <row r="549" spans="1:12" ht="38.25" customHeight="1" x14ac:dyDescent="0.2">
      <c r="A549" s="162">
        <v>1</v>
      </c>
      <c r="B549" s="7" t="s">
        <v>705</v>
      </c>
      <c r="C549" s="415" t="s">
        <v>2566</v>
      </c>
      <c r="D549" s="416"/>
      <c r="E549" s="7" t="s">
        <v>3062</v>
      </c>
      <c r="F549" s="8">
        <v>104</v>
      </c>
      <c r="G549" s="8"/>
      <c r="H549" s="8">
        <v>8</v>
      </c>
      <c r="I549" s="8"/>
      <c r="J549" s="8"/>
      <c r="K549" s="8">
        <v>112</v>
      </c>
      <c r="L549" s="8">
        <v>248</v>
      </c>
    </row>
    <row r="550" spans="1:12" ht="38.25" customHeight="1" x14ac:dyDescent="0.2">
      <c r="A550" s="162">
        <v>1</v>
      </c>
      <c r="B550" s="7" t="s">
        <v>531</v>
      </c>
      <c r="C550" s="415" t="s">
        <v>706</v>
      </c>
      <c r="D550" s="416"/>
      <c r="E550" s="7" t="s">
        <v>3063</v>
      </c>
      <c r="F550" s="8">
        <v>40</v>
      </c>
      <c r="G550" s="8"/>
      <c r="H550" s="8"/>
      <c r="I550" s="8"/>
      <c r="J550" s="8"/>
      <c r="K550" s="8">
        <v>40</v>
      </c>
      <c r="L550" s="8">
        <v>52</v>
      </c>
    </row>
    <row r="551" spans="1:12" ht="38.25" customHeight="1" x14ac:dyDescent="0.2">
      <c r="A551" s="162">
        <v>1</v>
      </c>
      <c r="B551" s="7" t="s">
        <v>707</v>
      </c>
      <c r="C551" s="415" t="s">
        <v>708</v>
      </c>
      <c r="D551" s="416"/>
      <c r="E551" s="7" t="s">
        <v>3064</v>
      </c>
      <c r="F551" s="8">
        <v>25</v>
      </c>
      <c r="G551" s="8"/>
      <c r="H551" s="8">
        <v>3</v>
      </c>
      <c r="I551" s="8"/>
      <c r="J551" s="8"/>
      <c r="K551" s="8">
        <v>28</v>
      </c>
      <c r="L551" s="8">
        <v>53</v>
      </c>
    </row>
    <row r="552" spans="1:12" ht="38.25" customHeight="1" x14ac:dyDescent="0.2">
      <c r="A552" s="162">
        <v>1</v>
      </c>
      <c r="B552" s="7" t="s">
        <v>709</v>
      </c>
      <c r="C552" s="415" t="s">
        <v>710</v>
      </c>
      <c r="D552" s="416"/>
      <c r="E552" s="7" t="s">
        <v>2719</v>
      </c>
      <c r="F552" s="8">
        <v>13</v>
      </c>
      <c r="G552" s="8">
        <v>1</v>
      </c>
      <c r="H552" s="8">
        <v>1</v>
      </c>
      <c r="I552" s="8"/>
      <c r="J552" s="8"/>
      <c r="K552" s="8">
        <v>15</v>
      </c>
      <c r="L552" s="8">
        <v>30</v>
      </c>
    </row>
    <row r="553" spans="1:12" ht="38.25" customHeight="1" x14ac:dyDescent="0.2">
      <c r="A553" s="162">
        <v>1</v>
      </c>
      <c r="B553" s="7" t="s">
        <v>711</v>
      </c>
      <c r="C553" s="415" t="s">
        <v>687</v>
      </c>
      <c r="D553" s="416"/>
      <c r="E553" s="7" t="s">
        <v>2720</v>
      </c>
      <c r="F553" s="8">
        <v>16</v>
      </c>
      <c r="G553" s="8"/>
      <c r="H553" s="8">
        <v>1</v>
      </c>
      <c r="I553" s="8"/>
      <c r="J553" s="8"/>
      <c r="K553" s="8">
        <v>17</v>
      </c>
      <c r="L553" s="8">
        <v>34</v>
      </c>
    </row>
    <row r="554" spans="1:12" x14ac:dyDescent="0.2">
      <c r="A554" s="15">
        <f>SUM(A555)</f>
        <v>1</v>
      </c>
      <c r="B554" s="5" t="s">
        <v>36</v>
      </c>
      <c r="C554" s="413"/>
      <c r="D554" s="414"/>
      <c r="E554" s="5"/>
      <c r="F554" s="6">
        <f>SUM(F555)</f>
        <v>12</v>
      </c>
      <c r="G554" s="6">
        <f t="shared" ref="G554:L554" si="50">SUM(G555)</f>
        <v>0</v>
      </c>
      <c r="H554" s="6">
        <f t="shared" si="50"/>
        <v>5</v>
      </c>
      <c r="I554" s="6">
        <f t="shared" si="50"/>
        <v>0</v>
      </c>
      <c r="J554" s="6">
        <f t="shared" si="50"/>
        <v>0</v>
      </c>
      <c r="K554" s="6">
        <f t="shared" si="50"/>
        <v>17</v>
      </c>
      <c r="L554" s="6">
        <f t="shared" si="50"/>
        <v>36</v>
      </c>
    </row>
    <row r="555" spans="1:12" ht="89.25" x14ac:dyDescent="0.2">
      <c r="A555" s="162">
        <v>1</v>
      </c>
      <c r="B555" s="7" t="s">
        <v>2362</v>
      </c>
      <c r="C555" s="415" t="s">
        <v>2678</v>
      </c>
      <c r="D555" s="416"/>
      <c r="E555" s="7" t="s">
        <v>3065</v>
      </c>
      <c r="F555" s="8">
        <v>12</v>
      </c>
      <c r="G555" s="8"/>
      <c r="H555" s="8">
        <v>5</v>
      </c>
      <c r="I555" s="8"/>
      <c r="J555" s="8"/>
      <c r="K555" s="8">
        <v>17</v>
      </c>
      <c r="L555" s="8">
        <v>36</v>
      </c>
    </row>
    <row r="556" spans="1:12" x14ac:dyDescent="0.2">
      <c r="A556" s="16">
        <f>SUM(A541,A554,A530,A526)</f>
        <v>26</v>
      </c>
      <c r="B556" s="17"/>
      <c r="C556" s="417"/>
      <c r="D556" s="418"/>
      <c r="E556" s="17"/>
      <c r="F556" s="9">
        <f t="shared" ref="F556:L556" si="51">SUM(F526+F530+F541+F554)</f>
        <v>1164</v>
      </c>
      <c r="G556" s="163">
        <f t="shared" si="51"/>
        <v>9</v>
      </c>
      <c r="H556" s="163">
        <f t="shared" si="51"/>
        <v>64</v>
      </c>
      <c r="I556" s="163">
        <f t="shared" si="51"/>
        <v>0</v>
      </c>
      <c r="J556" s="163">
        <f t="shared" si="51"/>
        <v>0</v>
      </c>
      <c r="K556" s="163">
        <f t="shared" si="51"/>
        <v>1237</v>
      </c>
      <c r="L556" s="163">
        <f t="shared" si="51"/>
        <v>2538</v>
      </c>
    </row>
    <row r="557" spans="1:12" x14ac:dyDescent="0.2">
      <c r="A557" s="2"/>
      <c r="B557" s="2"/>
      <c r="C557" s="421"/>
      <c r="D557" s="421"/>
      <c r="E557" s="2"/>
      <c r="F557" s="2"/>
      <c r="G557" s="2"/>
      <c r="H557" s="2"/>
      <c r="I557" s="2"/>
      <c r="J557" s="2"/>
      <c r="K557" s="2"/>
      <c r="L557" s="2"/>
    </row>
    <row r="558" spans="1:12" ht="12.75" customHeight="1" x14ac:dyDescent="0.2">
      <c r="A558" s="427" t="s">
        <v>2</v>
      </c>
      <c r="B558" s="427"/>
      <c r="C558" s="427"/>
      <c r="D558" s="427"/>
      <c r="E558" s="2"/>
      <c r="F558" s="435" t="s">
        <v>10</v>
      </c>
      <c r="G558" s="398"/>
      <c r="H558" s="398"/>
      <c r="I558" s="398"/>
      <c r="J558" s="398"/>
      <c r="K558" s="398"/>
      <c r="L558" s="398"/>
    </row>
    <row r="559" spans="1:12" ht="12.75" customHeight="1" x14ac:dyDescent="0.2">
      <c r="A559" s="11" t="s">
        <v>53</v>
      </c>
      <c r="B559" s="11" t="s">
        <v>54</v>
      </c>
      <c r="C559" s="428" t="s">
        <v>55</v>
      </c>
      <c r="D559" s="429"/>
      <c r="E559" s="11" t="s">
        <v>56</v>
      </c>
      <c r="F559" s="12"/>
      <c r="G559" s="434" t="s">
        <v>57</v>
      </c>
      <c r="H559" s="388"/>
      <c r="I559" s="388"/>
      <c r="J559" s="388"/>
      <c r="K559" s="389"/>
      <c r="L559" s="12"/>
    </row>
    <row r="560" spans="1:12" ht="25.5" customHeight="1" x14ac:dyDescent="0.2">
      <c r="A560" s="13"/>
      <c r="B560" s="13" t="s">
        <v>58</v>
      </c>
      <c r="C560" s="419" t="s">
        <v>59</v>
      </c>
      <c r="D560" s="420"/>
      <c r="E560" s="14" t="s">
        <v>60</v>
      </c>
      <c r="F560" s="12" t="s">
        <v>61</v>
      </c>
      <c r="G560" s="12" t="s">
        <v>62</v>
      </c>
      <c r="H560" s="12" t="s">
        <v>63</v>
      </c>
      <c r="I560" s="12" t="s">
        <v>64</v>
      </c>
      <c r="J560" s="12" t="s">
        <v>65</v>
      </c>
      <c r="K560" s="12" t="s">
        <v>66</v>
      </c>
      <c r="L560" s="12" t="s">
        <v>67</v>
      </c>
    </row>
    <row r="561" spans="1:12" x14ac:dyDescent="0.2">
      <c r="A561" s="15">
        <f>COUNT(A562)</f>
        <v>0</v>
      </c>
      <c r="B561" s="5" t="s">
        <v>33</v>
      </c>
      <c r="C561" s="413"/>
      <c r="D561" s="414"/>
      <c r="E561" s="5"/>
      <c r="F561" s="6">
        <f>SUM(F562)</f>
        <v>0</v>
      </c>
      <c r="G561" s="6">
        <f t="shared" ref="G561:L561" si="52">SUM(G562)</f>
        <v>0</v>
      </c>
      <c r="H561" s="6">
        <f t="shared" si="52"/>
        <v>0</v>
      </c>
      <c r="I561" s="6">
        <f t="shared" si="52"/>
        <v>0</v>
      </c>
      <c r="J561" s="6">
        <f t="shared" si="52"/>
        <v>0</v>
      </c>
      <c r="K561" s="6">
        <f t="shared" si="52"/>
        <v>0</v>
      </c>
      <c r="L561" s="6">
        <f t="shared" si="52"/>
        <v>0</v>
      </c>
    </row>
    <row r="562" spans="1:12" ht="25.5" x14ac:dyDescent="0.2">
      <c r="A562" s="162"/>
      <c r="B562" s="7"/>
      <c r="C562" s="415" t="s">
        <v>226</v>
      </c>
      <c r="D562" s="416"/>
      <c r="E562" s="7" t="s">
        <v>227</v>
      </c>
      <c r="F562" s="8"/>
      <c r="G562" s="8"/>
      <c r="H562" s="8"/>
      <c r="I562" s="8"/>
      <c r="J562" s="8"/>
      <c r="K562" s="8"/>
      <c r="L562" s="8"/>
    </row>
    <row r="563" spans="1:12" x14ac:dyDescent="0.2">
      <c r="A563" s="15">
        <f>COUNT(A564)</f>
        <v>0</v>
      </c>
      <c r="B563" s="5" t="s">
        <v>34</v>
      </c>
      <c r="C563" s="413"/>
      <c r="D563" s="414"/>
      <c r="E563" s="5"/>
      <c r="F563" s="6">
        <f>SUM(F564)</f>
        <v>0</v>
      </c>
      <c r="G563" s="6">
        <f t="shared" ref="G563:L563" si="53">SUM(G564)</f>
        <v>0</v>
      </c>
      <c r="H563" s="6">
        <f t="shared" si="53"/>
        <v>0</v>
      </c>
      <c r="I563" s="6">
        <f t="shared" si="53"/>
        <v>0</v>
      </c>
      <c r="J563" s="6">
        <f t="shared" si="53"/>
        <v>0</v>
      </c>
      <c r="K563" s="6">
        <f t="shared" si="53"/>
        <v>0</v>
      </c>
      <c r="L563" s="6">
        <f t="shared" si="53"/>
        <v>0</v>
      </c>
    </row>
    <row r="564" spans="1:12" ht="25.5" x14ac:dyDescent="0.2">
      <c r="A564" s="162"/>
      <c r="B564" s="7"/>
      <c r="C564" s="415" t="s">
        <v>226</v>
      </c>
      <c r="D564" s="416"/>
      <c r="E564" s="7" t="s">
        <v>227</v>
      </c>
      <c r="F564" s="8"/>
      <c r="G564" s="8"/>
      <c r="H564" s="8"/>
      <c r="I564" s="8"/>
      <c r="J564" s="8"/>
      <c r="K564" s="8"/>
      <c r="L564" s="8"/>
    </row>
    <row r="565" spans="1:12" x14ac:dyDescent="0.2">
      <c r="A565" s="15">
        <f>COUNT(A566)</f>
        <v>1</v>
      </c>
      <c r="B565" s="5" t="s">
        <v>35</v>
      </c>
      <c r="C565" s="413"/>
      <c r="D565" s="414"/>
      <c r="E565" s="5"/>
      <c r="F565" s="6">
        <f>SUM(F566)</f>
        <v>0</v>
      </c>
      <c r="G565" s="6">
        <f t="shared" ref="G565:L565" si="54">SUM(G566)</f>
        <v>0</v>
      </c>
      <c r="H565" s="6">
        <f t="shared" si="54"/>
        <v>0</v>
      </c>
      <c r="I565" s="6">
        <f t="shared" si="54"/>
        <v>2</v>
      </c>
      <c r="J565" s="6">
        <f t="shared" si="54"/>
        <v>14</v>
      </c>
      <c r="K565" s="6">
        <f t="shared" si="54"/>
        <v>16</v>
      </c>
      <c r="L565" s="6">
        <f t="shared" si="54"/>
        <v>32</v>
      </c>
    </row>
    <row r="566" spans="1:12" ht="38.25" customHeight="1" x14ac:dyDescent="0.2">
      <c r="A566" s="162">
        <v>1</v>
      </c>
      <c r="B566" s="7" t="s">
        <v>712</v>
      </c>
      <c r="C566" s="415" t="s">
        <v>713</v>
      </c>
      <c r="D566" s="416"/>
      <c r="E566" s="7" t="s">
        <v>3066</v>
      </c>
      <c r="F566" s="8"/>
      <c r="G566" s="8"/>
      <c r="H566" s="8"/>
      <c r="I566" s="8">
        <v>2</v>
      </c>
      <c r="J566" s="8">
        <v>14</v>
      </c>
      <c r="K566" s="8">
        <v>16</v>
      </c>
      <c r="L566" s="8">
        <v>32</v>
      </c>
    </row>
    <row r="567" spans="1:12" x14ac:dyDescent="0.2">
      <c r="A567" s="15">
        <f>COUNT(A568)</f>
        <v>0</v>
      </c>
      <c r="B567" s="5" t="s">
        <v>36</v>
      </c>
      <c r="C567" s="413"/>
      <c r="D567" s="414"/>
      <c r="E567" s="5"/>
      <c r="F567" s="6">
        <f ca="1">SUM(F567)</f>
        <v>0</v>
      </c>
      <c r="G567" s="6">
        <f t="shared" ref="G567:L567" ca="1" si="55">SUM(G567)</f>
        <v>0</v>
      </c>
      <c r="H567" s="6">
        <f t="shared" ca="1" si="55"/>
        <v>0</v>
      </c>
      <c r="I567" s="6">
        <f t="shared" ca="1" si="55"/>
        <v>0</v>
      </c>
      <c r="J567" s="6">
        <f t="shared" ca="1" si="55"/>
        <v>0</v>
      </c>
      <c r="K567" s="6">
        <f t="shared" ca="1" si="55"/>
        <v>0</v>
      </c>
      <c r="L567" s="6">
        <f t="shared" ca="1" si="55"/>
        <v>0</v>
      </c>
    </row>
    <row r="568" spans="1:12" ht="25.5" x14ac:dyDescent="0.2">
      <c r="A568" s="162"/>
      <c r="B568" s="7"/>
      <c r="C568" s="415" t="s">
        <v>226</v>
      </c>
      <c r="D568" s="416"/>
      <c r="E568" s="7" t="s">
        <v>227</v>
      </c>
      <c r="F568" s="8"/>
      <c r="G568" s="8"/>
      <c r="H568" s="8"/>
      <c r="I568" s="8"/>
      <c r="J568" s="8"/>
      <c r="K568" s="8"/>
      <c r="L568" s="8"/>
    </row>
    <row r="569" spans="1:12" x14ac:dyDescent="0.2">
      <c r="A569" s="16">
        <f>SUM(A561+A563+A565+A567)</f>
        <v>1</v>
      </c>
      <c r="B569" s="17"/>
      <c r="C569" s="417"/>
      <c r="D569" s="418"/>
      <c r="E569" s="17"/>
      <c r="F569" s="9">
        <f ca="1">SUM(F561+F563+F565+F567)</f>
        <v>0</v>
      </c>
      <c r="G569" s="163">
        <f t="shared" ref="G569:L569" ca="1" si="56">SUM(G561+G563+G565+G567)</f>
        <v>0</v>
      </c>
      <c r="H569" s="163">
        <f t="shared" ca="1" si="56"/>
        <v>0</v>
      </c>
      <c r="I569" s="163">
        <f t="shared" ca="1" si="56"/>
        <v>0</v>
      </c>
      <c r="J569" s="163">
        <f t="shared" ca="1" si="56"/>
        <v>0</v>
      </c>
      <c r="K569" s="163">
        <f t="shared" ca="1" si="56"/>
        <v>0</v>
      </c>
      <c r="L569" s="163">
        <f t="shared" ca="1" si="56"/>
        <v>0</v>
      </c>
    </row>
    <row r="570" spans="1:12" x14ac:dyDescent="0.2">
      <c r="A570" s="2"/>
      <c r="B570" s="2"/>
      <c r="C570" s="421"/>
      <c r="D570" s="421"/>
      <c r="E570" s="2"/>
      <c r="F570" s="2"/>
      <c r="G570" s="2"/>
      <c r="H570" s="2"/>
      <c r="I570" s="2"/>
      <c r="J570" s="2"/>
      <c r="K570" s="2"/>
      <c r="L570" s="2"/>
    </row>
    <row r="571" spans="1:12" ht="12.75" customHeight="1" x14ac:dyDescent="0.2">
      <c r="A571" s="427" t="s">
        <v>3</v>
      </c>
      <c r="B571" s="427"/>
      <c r="C571" s="427"/>
      <c r="D571" s="427"/>
      <c r="E571" s="2"/>
      <c r="F571" s="435" t="s">
        <v>10</v>
      </c>
      <c r="G571" s="398"/>
      <c r="H571" s="398"/>
      <c r="I571" s="398"/>
      <c r="J571" s="398"/>
      <c r="K571" s="398"/>
      <c r="L571" s="398"/>
    </row>
    <row r="572" spans="1:12" ht="12.75" customHeight="1" x14ac:dyDescent="0.2">
      <c r="A572" s="11" t="s">
        <v>53</v>
      </c>
      <c r="B572" s="11" t="s">
        <v>54</v>
      </c>
      <c r="C572" s="428" t="s">
        <v>55</v>
      </c>
      <c r="D572" s="429"/>
      <c r="E572" s="11" t="s">
        <v>56</v>
      </c>
      <c r="F572" s="12"/>
      <c r="G572" s="434" t="s">
        <v>57</v>
      </c>
      <c r="H572" s="388"/>
      <c r="I572" s="388"/>
      <c r="J572" s="388"/>
      <c r="K572" s="389"/>
      <c r="L572" s="12"/>
    </row>
    <row r="573" spans="1:12" ht="25.5" customHeight="1" x14ac:dyDescent="0.2">
      <c r="A573" s="13"/>
      <c r="B573" s="13" t="s">
        <v>58</v>
      </c>
      <c r="C573" s="419" t="s">
        <v>59</v>
      </c>
      <c r="D573" s="420"/>
      <c r="E573" s="14" t="s">
        <v>60</v>
      </c>
      <c r="F573" s="12" t="s">
        <v>61</v>
      </c>
      <c r="G573" s="12" t="s">
        <v>62</v>
      </c>
      <c r="H573" s="12" t="s">
        <v>63</v>
      </c>
      <c r="I573" s="12" t="s">
        <v>64</v>
      </c>
      <c r="J573" s="12" t="s">
        <v>65</v>
      </c>
      <c r="K573" s="12" t="s">
        <v>66</v>
      </c>
      <c r="L573" s="12" t="s">
        <v>67</v>
      </c>
    </row>
    <row r="574" spans="1:12" x14ac:dyDescent="0.2">
      <c r="A574" s="15">
        <f>COUNT(A575)</f>
        <v>0</v>
      </c>
      <c r="B574" s="5" t="s">
        <v>33</v>
      </c>
      <c r="C574" s="413"/>
      <c r="D574" s="414"/>
      <c r="E574" s="5"/>
      <c r="F574" s="6">
        <f>SUM(F575)</f>
        <v>0</v>
      </c>
      <c r="G574" s="6">
        <f t="shared" ref="G574:L574" si="57">SUM(G575)</f>
        <v>0</v>
      </c>
      <c r="H574" s="6">
        <f t="shared" si="57"/>
        <v>0</v>
      </c>
      <c r="I574" s="6">
        <f t="shared" si="57"/>
        <v>0</v>
      </c>
      <c r="J574" s="6">
        <f t="shared" si="57"/>
        <v>0</v>
      </c>
      <c r="K574" s="6">
        <f t="shared" si="57"/>
        <v>0</v>
      </c>
      <c r="L574" s="6">
        <f t="shared" si="57"/>
        <v>0</v>
      </c>
    </row>
    <row r="575" spans="1:12" ht="25.5" x14ac:dyDescent="0.2">
      <c r="A575" s="162"/>
      <c r="B575" s="7"/>
      <c r="C575" s="415" t="s">
        <v>226</v>
      </c>
      <c r="D575" s="416"/>
      <c r="E575" s="7" t="s">
        <v>227</v>
      </c>
      <c r="F575" s="8"/>
      <c r="G575" s="8"/>
      <c r="H575" s="8"/>
      <c r="I575" s="8"/>
      <c r="J575" s="8"/>
      <c r="K575" s="8"/>
      <c r="L575" s="8"/>
    </row>
    <row r="576" spans="1:12" x14ac:dyDescent="0.2">
      <c r="A576" s="15">
        <f>COUNT(A577)</f>
        <v>1</v>
      </c>
      <c r="B576" s="5" t="s">
        <v>34</v>
      </c>
      <c r="C576" s="413"/>
      <c r="D576" s="414"/>
      <c r="E576" s="5"/>
      <c r="F576" s="6">
        <f>SUM(F577)</f>
        <v>39</v>
      </c>
      <c r="G576" s="6">
        <f t="shared" ref="G576:L576" si="58">SUM(G577)</f>
        <v>0</v>
      </c>
      <c r="H576" s="6">
        <f t="shared" si="58"/>
        <v>0</v>
      </c>
      <c r="I576" s="6">
        <f t="shared" si="58"/>
        <v>1</v>
      </c>
      <c r="J576" s="6">
        <f t="shared" si="58"/>
        <v>0</v>
      </c>
      <c r="K576" s="6">
        <f t="shared" si="58"/>
        <v>40</v>
      </c>
      <c r="L576" s="6">
        <f t="shared" si="58"/>
        <v>118</v>
      </c>
    </row>
    <row r="577" spans="1:13" ht="51" customHeight="1" x14ac:dyDescent="0.2">
      <c r="A577" s="162">
        <v>1</v>
      </c>
      <c r="B577" s="7" t="s">
        <v>714</v>
      </c>
      <c r="C577" s="415" t="s">
        <v>715</v>
      </c>
      <c r="D577" s="416"/>
      <c r="E577" s="7" t="s">
        <v>3067</v>
      </c>
      <c r="F577" s="8">
        <v>39</v>
      </c>
      <c r="G577" s="8"/>
      <c r="H577" s="8"/>
      <c r="I577" s="8">
        <v>1</v>
      </c>
      <c r="J577" s="8"/>
      <c r="K577" s="8">
        <v>40</v>
      </c>
      <c r="L577" s="8">
        <v>118</v>
      </c>
    </row>
    <row r="578" spans="1:13" x14ac:dyDescent="0.2">
      <c r="A578" s="15">
        <f>COUNT(A579:A580)</f>
        <v>2</v>
      </c>
      <c r="B578" s="5" t="s">
        <v>35</v>
      </c>
      <c r="C578" s="413"/>
      <c r="D578" s="414"/>
      <c r="E578" s="5"/>
      <c r="F578" s="6">
        <f>SUM(F579:F580)</f>
        <v>10</v>
      </c>
      <c r="G578" s="6">
        <f t="shared" ref="G578:L578" si="59">SUM(G579:G580)</f>
        <v>0</v>
      </c>
      <c r="H578" s="6">
        <f t="shared" si="59"/>
        <v>0</v>
      </c>
      <c r="I578" s="6">
        <f t="shared" si="59"/>
        <v>6</v>
      </c>
      <c r="J578" s="6">
        <f t="shared" si="59"/>
        <v>12</v>
      </c>
      <c r="K578" s="6">
        <f t="shared" si="59"/>
        <v>28</v>
      </c>
      <c r="L578" s="6">
        <f t="shared" si="59"/>
        <v>62</v>
      </c>
      <c r="M578" s="139"/>
    </row>
    <row r="579" spans="1:13" ht="38.25" customHeight="1" x14ac:dyDescent="0.2">
      <c r="A579" s="162">
        <v>1</v>
      </c>
      <c r="B579" s="7" t="s">
        <v>716</v>
      </c>
      <c r="C579" s="415" t="s">
        <v>717</v>
      </c>
      <c r="D579" s="416"/>
      <c r="E579" s="7" t="s">
        <v>3068</v>
      </c>
      <c r="F579" s="8"/>
      <c r="G579" s="8"/>
      <c r="H579" s="8"/>
      <c r="I579" s="8">
        <v>6</v>
      </c>
      <c r="J579" s="8">
        <v>12</v>
      </c>
      <c r="K579" s="8">
        <v>18</v>
      </c>
      <c r="L579" s="8">
        <v>42</v>
      </c>
    </row>
    <row r="580" spans="1:13" s="139" customFormat="1" ht="38.25" customHeight="1" x14ac:dyDescent="0.2">
      <c r="A580" s="162">
        <v>1</v>
      </c>
      <c r="B580" s="140" t="s">
        <v>2257</v>
      </c>
      <c r="C580" s="422" t="s">
        <v>2244</v>
      </c>
      <c r="D580" s="423"/>
      <c r="E580" s="140" t="s">
        <v>2245</v>
      </c>
      <c r="F580" s="8">
        <v>10</v>
      </c>
      <c r="G580" s="8"/>
      <c r="H580" s="8"/>
      <c r="I580" s="8"/>
      <c r="J580" s="8"/>
      <c r="K580" s="8">
        <v>10</v>
      </c>
      <c r="L580" s="8">
        <v>20</v>
      </c>
      <c r="M580"/>
    </row>
    <row r="581" spans="1:13" x14ac:dyDescent="0.2">
      <c r="A581" s="15">
        <f>COUNT(A582)</f>
        <v>0</v>
      </c>
      <c r="B581" s="5" t="s">
        <v>36</v>
      </c>
      <c r="C581" s="413"/>
      <c r="D581" s="414"/>
      <c r="E581" s="5"/>
      <c r="F581" s="6">
        <f>SUM(F582)</f>
        <v>0</v>
      </c>
      <c r="G581" s="6">
        <f t="shared" ref="G581:L581" si="60">SUM(G582)</f>
        <v>0</v>
      </c>
      <c r="H581" s="6">
        <f t="shared" si="60"/>
        <v>0</v>
      </c>
      <c r="I581" s="6">
        <f t="shared" si="60"/>
        <v>0</v>
      </c>
      <c r="J581" s="6">
        <f t="shared" si="60"/>
        <v>0</v>
      </c>
      <c r="K581" s="6">
        <f t="shared" si="60"/>
        <v>0</v>
      </c>
      <c r="L581" s="6">
        <f t="shared" si="60"/>
        <v>0</v>
      </c>
    </row>
    <row r="582" spans="1:13" ht="25.5" x14ac:dyDescent="0.2">
      <c r="A582" s="162"/>
      <c r="B582" s="7"/>
      <c r="C582" s="415" t="s">
        <v>226</v>
      </c>
      <c r="D582" s="416"/>
      <c r="E582" s="7" t="s">
        <v>227</v>
      </c>
      <c r="F582" s="8"/>
      <c r="G582" s="8"/>
      <c r="H582" s="8"/>
      <c r="I582" s="8"/>
      <c r="J582" s="8"/>
      <c r="K582" s="8"/>
      <c r="L582" s="8"/>
    </row>
    <row r="583" spans="1:13" x14ac:dyDescent="0.2">
      <c r="A583" s="16">
        <f>SUM(A574+A576+A578+A581)</f>
        <v>3</v>
      </c>
      <c r="B583" s="17"/>
      <c r="C583" s="417"/>
      <c r="D583" s="418"/>
      <c r="E583" s="17"/>
      <c r="F583" s="9">
        <f>SUM(F581,F578,F576)</f>
        <v>49</v>
      </c>
      <c r="G583" s="163">
        <f t="shared" ref="G583:L583" si="61">SUM(G581,G578,G576)</f>
        <v>0</v>
      </c>
      <c r="H583" s="163">
        <f t="shared" si="61"/>
        <v>0</v>
      </c>
      <c r="I583" s="163">
        <f t="shared" si="61"/>
        <v>7</v>
      </c>
      <c r="J583" s="163">
        <f t="shared" si="61"/>
        <v>12</v>
      </c>
      <c r="K583" s="163">
        <f t="shared" si="61"/>
        <v>68</v>
      </c>
      <c r="L583" s="163">
        <f t="shared" si="61"/>
        <v>180</v>
      </c>
    </row>
    <row r="584" spans="1:13" x14ac:dyDescent="0.2">
      <c r="A584" s="2"/>
      <c r="B584" s="2"/>
      <c r="C584" s="421"/>
      <c r="D584" s="421"/>
      <c r="E584" s="2"/>
      <c r="F584" s="2"/>
      <c r="G584" s="2"/>
      <c r="H584" s="2"/>
      <c r="I584" s="2"/>
      <c r="J584" s="2"/>
      <c r="K584" s="2"/>
      <c r="L584" s="2"/>
    </row>
    <row r="585" spans="1:13" ht="12.75" customHeight="1" x14ac:dyDescent="0.2">
      <c r="A585" s="427" t="s">
        <v>4</v>
      </c>
      <c r="B585" s="427"/>
      <c r="C585" s="427"/>
      <c r="D585" s="427"/>
      <c r="E585" s="2"/>
      <c r="F585" s="435" t="s">
        <v>10</v>
      </c>
      <c r="G585" s="398"/>
      <c r="H585" s="398"/>
      <c r="I585" s="398"/>
      <c r="J585" s="398"/>
      <c r="K585" s="398"/>
      <c r="L585" s="398"/>
    </row>
    <row r="586" spans="1:13" ht="12.75" customHeight="1" x14ac:dyDescent="0.2">
      <c r="A586" s="11" t="s">
        <v>53</v>
      </c>
      <c r="B586" s="11" t="s">
        <v>54</v>
      </c>
      <c r="C586" s="428" t="s">
        <v>55</v>
      </c>
      <c r="D586" s="429"/>
      <c r="E586" s="11" t="s">
        <v>56</v>
      </c>
      <c r="F586" s="12"/>
      <c r="G586" s="434" t="s">
        <v>57</v>
      </c>
      <c r="H586" s="388"/>
      <c r="I586" s="388"/>
      <c r="J586" s="388"/>
      <c r="K586" s="389"/>
      <c r="L586" s="12"/>
    </row>
    <row r="587" spans="1:13" ht="25.5" customHeight="1" x14ac:dyDescent="0.2">
      <c r="A587" s="13"/>
      <c r="B587" s="13" t="s">
        <v>58</v>
      </c>
      <c r="C587" s="419" t="s">
        <v>59</v>
      </c>
      <c r="D587" s="420"/>
      <c r="E587" s="14" t="s">
        <v>60</v>
      </c>
      <c r="F587" s="12" t="s">
        <v>61</v>
      </c>
      <c r="G587" s="12" t="s">
        <v>62</v>
      </c>
      <c r="H587" s="12" t="s">
        <v>63</v>
      </c>
      <c r="I587" s="12" t="s">
        <v>64</v>
      </c>
      <c r="J587" s="12" t="s">
        <v>65</v>
      </c>
      <c r="K587" s="12" t="s">
        <v>66</v>
      </c>
      <c r="L587" s="12" t="s">
        <v>67</v>
      </c>
    </row>
    <row r="588" spans="1:13" x14ac:dyDescent="0.2">
      <c r="A588" s="15">
        <f>COUNT(A589)</f>
        <v>0</v>
      </c>
      <c r="B588" s="5" t="s">
        <v>33</v>
      </c>
      <c r="C588" s="413"/>
      <c r="D588" s="414"/>
      <c r="E588" s="5"/>
      <c r="F588" s="6">
        <f>SUM(F589)</f>
        <v>0</v>
      </c>
      <c r="G588" s="6">
        <f t="shared" ref="G588" si="62">SUM(G589)</f>
        <v>0</v>
      </c>
      <c r="H588" s="6">
        <f t="shared" ref="H588" si="63">SUM(H589)</f>
        <v>0</v>
      </c>
      <c r="I588" s="6">
        <f t="shared" ref="I588" si="64">SUM(I589)</f>
        <v>0</v>
      </c>
      <c r="J588" s="6">
        <f t="shared" ref="J588" si="65">SUM(J589)</f>
        <v>0</v>
      </c>
      <c r="K588" s="6">
        <f t="shared" ref="K588" si="66">SUM(K589)</f>
        <v>0</v>
      </c>
      <c r="L588" s="6">
        <f t="shared" ref="L588" si="67">SUM(L589)</f>
        <v>0</v>
      </c>
    </row>
    <row r="589" spans="1:13" ht="25.5" x14ac:dyDescent="0.2">
      <c r="A589" s="162"/>
      <c r="B589" s="7"/>
      <c r="C589" s="415" t="s">
        <v>226</v>
      </c>
      <c r="D589" s="416"/>
      <c r="E589" s="7" t="s">
        <v>227</v>
      </c>
      <c r="F589" s="8"/>
      <c r="G589" s="8"/>
      <c r="H589" s="8"/>
      <c r="I589" s="8"/>
      <c r="J589" s="8"/>
      <c r="K589" s="8"/>
      <c r="L589" s="8"/>
    </row>
    <row r="590" spans="1:13" x14ac:dyDescent="0.2">
      <c r="A590" s="15">
        <f>COUNT(A591)</f>
        <v>0</v>
      </c>
      <c r="B590" s="5" t="s">
        <v>34</v>
      </c>
      <c r="C590" s="413"/>
      <c r="D590" s="414"/>
      <c r="E590" s="5"/>
      <c r="F590" s="6">
        <f>SUM(F591)</f>
        <v>0</v>
      </c>
      <c r="G590" s="6">
        <f t="shared" ref="G590" si="68">SUM(G591)</f>
        <v>0</v>
      </c>
      <c r="H590" s="6">
        <f t="shared" ref="H590" si="69">SUM(H591)</f>
        <v>0</v>
      </c>
      <c r="I590" s="6">
        <f t="shared" ref="I590" si="70">SUM(I591)</f>
        <v>0</v>
      </c>
      <c r="J590" s="6">
        <f t="shared" ref="J590" si="71">SUM(J591)</f>
        <v>0</v>
      </c>
      <c r="K590" s="6">
        <f t="shared" ref="K590" si="72">SUM(K591)</f>
        <v>0</v>
      </c>
      <c r="L590" s="6">
        <f t="shared" ref="L590" si="73">SUM(L591)</f>
        <v>0</v>
      </c>
    </row>
    <row r="591" spans="1:13" ht="25.5" x14ac:dyDescent="0.2">
      <c r="A591" s="162"/>
      <c r="B591" s="7"/>
      <c r="C591" s="415" t="s">
        <v>226</v>
      </c>
      <c r="D591" s="416"/>
      <c r="E591" s="7" t="s">
        <v>227</v>
      </c>
      <c r="F591" s="8"/>
      <c r="G591" s="8"/>
      <c r="H591" s="8"/>
      <c r="I591" s="8"/>
      <c r="J591" s="8"/>
      <c r="K591" s="8"/>
      <c r="L591" s="8"/>
    </row>
    <row r="592" spans="1:13" x14ac:dyDescent="0.2">
      <c r="A592" s="15">
        <f>COUNT(A593)</f>
        <v>1</v>
      </c>
      <c r="B592" s="5" t="s">
        <v>35</v>
      </c>
      <c r="C592" s="413"/>
      <c r="D592" s="414"/>
      <c r="E592" s="5"/>
      <c r="F592" s="6">
        <f>SUM(F593)</f>
        <v>0</v>
      </c>
      <c r="G592" s="6">
        <f t="shared" ref="G592:L592" si="74">SUM(G593)</f>
        <v>0</v>
      </c>
      <c r="H592" s="6">
        <f t="shared" si="74"/>
        <v>0</v>
      </c>
      <c r="I592" s="6">
        <f t="shared" si="74"/>
        <v>5</v>
      </c>
      <c r="J592" s="6">
        <f t="shared" si="74"/>
        <v>5</v>
      </c>
      <c r="K592" s="6">
        <f t="shared" si="74"/>
        <v>10</v>
      </c>
      <c r="L592" s="6">
        <f t="shared" si="74"/>
        <v>30</v>
      </c>
    </row>
    <row r="593" spans="1:12" ht="63.75" customHeight="1" x14ac:dyDescent="0.2">
      <c r="A593" s="162">
        <v>1</v>
      </c>
      <c r="B593" s="7" t="s">
        <v>718</v>
      </c>
      <c r="C593" s="415" t="s">
        <v>719</v>
      </c>
      <c r="D593" s="416"/>
      <c r="E593" s="7" t="s">
        <v>3069</v>
      </c>
      <c r="F593" s="8"/>
      <c r="G593" s="8"/>
      <c r="H593" s="8"/>
      <c r="I593" s="8">
        <v>5</v>
      </c>
      <c r="J593" s="8">
        <v>5</v>
      </c>
      <c r="K593" s="8">
        <v>10</v>
      </c>
      <c r="L593" s="8">
        <v>30</v>
      </c>
    </row>
    <row r="594" spans="1:12" x14ac:dyDescent="0.2">
      <c r="A594" s="15">
        <f>COUNT(A595)</f>
        <v>0</v>
      </c>
      <c r="B594" s="5" t="s">
        <v>36</v>
      </c>
      <c r="C594" s="413"/>
      <c r="D594" s="414"/>
      <c r="E594" s="5"/>
      <c r="F594" s="6">
        <f>SUM(F595)</f>
        <v>0</v>
      </c>
      <c r="G594" s="6">
        <f t="shared" ref="G594:L594" si="75">SUM(G595)</f>
        <v>0</v>
      </c>
      <c r="H594" s="6">
        <f t="shared" si="75"/>
        <v>0</v>
      </c>
      <c r="I594" s="6">
        <f t="shared" si="75"/>
        <v>0</v>
      </c>
      <c r="J594" s="6">
        <f t="shared" si="75"/>
        <v>0</v>
      </c>
      <c r="K594" s="6">
        <f t="shared" si="75"/>
        <v>0</v>
      </c>
      <c r="L594" s="6">
        <f t="shared" si="75"/>
        <v>0</v>
      </c>
    </row>
    <row r="595" spans="1:12" ht="25.5" x14ac:dyDescent="0.2">
      <c r="A595" s="162"/>
      <c r="B595" s="7"/>
      <c r="C595" s="415" t="s">
        <v>226</v>
      </c>
      <c r="D595" s="416"/>
      <c r="E595" s="7" t="s">
        <v>227</v>
      </c>
      <c r="F595" s="8"/>
      <c r="G595" s="8"/>
      <c r="H595" s="8"/>
      <c r="I595" s="8"/>
      <c r="J595" s="8"/>
      <c r="K595" s="8"/>
      <c r="L595" s="8"/>
    </row>
    <row r="596" spans="1:12" x14ac:dyDescent="0.2">
      <c r="A596" s="16">
        <v>1</v>
      </c>
      <c r="B596" s="17"/>
      <c r="C596" s="417"/>
      <c r="D596" s="418"/>
      <c r="E596" s="17"/>
      <c r="F596" s="9">
        <f>SUM(F588+F590+F592+F594)</f>
        <v>0</v>
      </c>
      <c r="G596" s="163">
        <f t="shared" ref="G596:L596" si="76">SUM(G588+G590+G592+G594)</f>
        <v>0</v>
      </c>
      <c r="H596" s="163">
        <f t="shared" si="76"/>
        <v>0</v>
      </c>
      <c r="I596" s="163">
        <f t="shared" si="76"/>
        <v>5</v>
      </c>
      <c r="J596" s="163">
        <f t="shared" si="76"/>
        <v>5</v>
      </c>
      <c r="K596" s="163">
        <f t="shared" si="76"/>
        <v>10</v>
      </c>
      <c r="L596" s="163">
        <f t="shared" si="76"/>
        <v>30</v>
      </c>
    </row>
    <row r="597" spans="1:12" x14ac:dyDescent="0.2">
      <c r="A597" s="2"/>
      <c r="B597" s="2"/>
      <c r="C597" s="421"/>
      <c r="D597" s="421"/>
      <c r="E597" s="2"/>
      <c r="F597" s="2"/>
      <c r="G597" s="2"/>
      <c r="H597" s="2"/>
      <c r="I597" s="2"/>
      <c r="J597" s="2"/>
      <c r="K597" s="2"/>
      <c r="L597" s="2"/>
    </row>
    <row r="598" spans="1:12" x14ac:dyDescent="0.2">
      <c r="A598" s="427" t="s">
        <v>5</v>
      </c>
      <c r="B598" s="427"/>
      <c r="C598" s="427"/>
      <c r="D598" s="427"/>
      <c r="E598" s="2"/>
      <c r="F598" s="435" t="s">
        <v>10</v>
      </c>
      <c r="G598" s="398"/>
      <c r="H598" s="398"/>
      <c r="I598" s="398"/>
      <c r="J598" s="398"/>
      <c r="K598" s="398"/>
      <c r="L598" s="398"/>
    </row>
    <row r="599" spans="1:12" ht="12.75" customHeight="1" x14ac:dyDescent="0.2">
      <c r="A599" s="11" t="s">
        <v>53</v>
      </c>
      <c r="B599" s="11" t="s">
        <v>54</v>
      </c>
      <c r="C599" s="428" t="s">
        <v>55</v>
      </c>
      <c r="D599" s="429"/>
      <c r="E599" s="11" t="s">
        <v>56</v>
      </c>
      <c r="F599" s="434" t="s">
        <v>57</v>
      </c>
      <c r="G599" s="388"/>
      <c r="H599" s="388"/>
      <c r="I599" s="389"/>
      <c r="J599" s="12"/>
    </row>
    <row r="600" spans="1:12" ht="25.5" customHeight="1" x14ac:dyDescent="0.2">
      <c r="A600" s="13"/>
      <c r="B600" s="13" t="s">
        <v>58</v>
      </c>
      <c r="C600" s="419" t="s">
        <v>59</v>
      </c>
      <c r="D600" s="420"/>
      <c r="E600" s="14" t="s">
        <v>60</v>
      </c>
      <c r="F600" s="12" t="s">
        <v>294</v>
      </c>
      <c r="G600" s="12" t="s">
        <v>295</v>
      </c>
      <c r="H600" s="18" t="s">
        <v>296</v>
      </c>
      <c r="I600" s="12" t="s">
        <v>66</v>
      </c>
      <c r="J600" s="12" t="s">
        <v>297</v>
      </c>
    </row>
    <row r="601" spans="1:12" x14ac:dyDescent="0.2">
      <c r="A601" s="15">
        <f>COUNT(A602:A605)</f>
        <v>4</v>
      </c>
      <c r="B601" s="5" t="s">
        <v>33</v>
      </c>
      <c r="C601" s="413"/>
      <c r="D601" s="414"/>
      <c r="E601" s="5"/>
      <c r="F601" s="6">
        <f>SUM(F602:F605)</f>
        <v>85</v>
      </c>
      <c r="G601" s="6">
        <f t="shared" ref="G601:J601" si="77">SUM(G602:G605)</f>
        <v>113</v>
      </c>
      <c r="H601" s="6">
        <f t="shared" si="77"/>
        <v>0</v>
      </c>
      <c r="I601" s="6">
        <f t="shared" si="77"/>
        <v>198</v>
      </c>
      <c r="J601" s="6">
        <f t="shared" si="77"/>
        <v>594</v>
      </c>
    </row>
    <row r="602" spans="1:12" ht="38.25" customHeight="1" x14ac:dyDescent="0.2">
      <c r="A602" s="162">
        <v>1</v>
      </c>
      <c r="B602" s="7" t="s">
        <v>3609</v>
      </c>
      <c r="C602" s="415" t="s">
        <v>720</v>
      </c>
      <c r="D602" s="416"/>
      <c r="E602" s="7" t="s">
        <v>3610</v>
      </c>
      <c r="F602" s="8">
        <v>19</v>
      </c>
      <c r="G602" s="8">
        <v>8</v>
      </c>
      <c r="H602" s="8"/>
      <c r="I602" s="8">
        <v>27</v>
      </c>
      <c r="J602" s="8">
        <v>81</v>
      </c>
    </row>
    <row r="603" spans="1:12" ht="38.25" customHeight="1" x14ac:dyDescent="0.2">
      <c r="A603" s="162">
        <v>1</v>
      </c>
      <c r="B603" s="7" t="s">
        <v>2352</v>
      </c>
      <c r="C603" s="415" t="s">
        <v>721</v>
      </c>
      <c r="D603" s="416"/>
      <c r="E603" s="7" t="s">
        <v>3070</v>
      </c>
      <c r="F603" s="8"/>
      <c r="G603" s="8">
        <v>49</v>
      </c>
      <c r="H603" s="8"/>
      <c r="I603" s="8">
        <v>49</v>
      </c>
      <c r="J603" s="8">
        <v>147</v>
      </c>
    </row>
    <row r="604" spans="1:12" ht="51" x14ac:dyDescent="0.2">
      <c r="A604" s="162">
        <v>1</v>
      </c>
      <c r="B604" s="7" t="s">
        <v>722</v>
      </c>
      <c r="C604" s="415" t="s">
        <v>2865</v>
      </c>
      <c r="D604" s="416"/>
      <c r="E604" s="7" t="s">
        <v>3071</v>
      </c>
      <c r="F604" s="8"/>
      <c r="G604" s="8">
        <v>46</v>
      </c>
      <c r="H604" s="8"/>
      <c r="I604" s="8">
        <v>46</v>
      </c>
      <c r="J604" s="8">
        <v>138</v>
      </c>
    </row>
    <row r="605" spans="1:12" ht="38.25" customHeight="1" x14ac:dyDescent="0.2">
      <c r="A605" s="162">
        <v>1</v>
      </c>
      <c r="B605" s="7" t="s">
        <v>723</v>
      </c>
      <c r="C605" s="415" t="s">
        <v>724</v>
      </c>
      <c r="D605" s="416"/>
      <c r="E605" s="7" t="s">
        <v>3072</v>
      </c>
      <c r="F605" s="8">
        <v>66</v>
      </c>
      <c r="G605" s="8">
        <v>10</v>
      </c>
      <c r="H605" s="8"/>
      <c r="I605" s="8">
        <v>76</v>
      </c>
      <c r="J605" s="8">
        <v>228</v>
      </c>
    </row>
    <row r="606" spans="1:12" x14ac:dyDescent="0.2">
      <c r="A606" s="15">
        <f>COUNT(A607:A608)</f>
        <v>2</v>
      </c>
      <c r="B606" s="5" t="s">
        <v>34</v>
      </c>
      <c r="C606" s="413"/>
      <c r="D606" s="414"/>
      <c r="E606" s="5"/>
      <c r="F606" s="6">
        <f>SUM(F607:F608)</f>
        <v>131</v>
      </c>
      <c r="G606" s="6">
        <f t="shared" ref="G606:J606" si="78">SUM(G607:G608)</f>
        <v>78</v>
      </c>
      <c r="H606" s="6">
        <f t="shared" si="78"/>
        <v>0</v>
      </c>
      <c r="I606" s="6">
        <f t="shared" si="78"/>
        <v>209</v>
      </c>
      <c r="J606" s="6">
        <f t="shared" si="78"/>
        <v>627</v>
      </c>
    </row>
    <row r="607" spans="1:12" ht="51" customHeight="1" x14ac:dyDescent="0.2">
      <c r="A607" s="162">
        <v>1</v>
      </c>
      <c r="B607" s="7" t="s">
        <v>725</v>
      </c>
      <c r="C607" s="415" t="s">
        <v>726</v>
      </c>
      <c r="D607" s="416"/>
      <c r="E607" s="7" t="s">
        <v>3073</v>
      </c>
      <c r="F607" s="8">
        <v>108</v>
      </c>
      <c r="G607" s="8">
        <v>28</v>
      </c>
      <c r="H607" s="8"/>
      <c r="I607" s="8">
        <v>136</v>
      </c>
      <c r="J607" s="8">
        <v>408</v>
      </c>
    </row>
    <row r="608" spans="1:12" ht="38.25" customHeight="1" x14ac:dyDescent="0.2">
      <c r="A608" s="162">
        <v>1</v>
      </c>
      <c r="B608" s="7" t="s">
        <v>727</v>
      </c>
      <c r="C608" s="415" t="s">
        <v>728</v>
      </c>
      <c r="D608" s="416"/>
      <c r="E608" s="7" t="s">
        <v>3074</v>
      </c>
      <c r="F608" s="8">
        <v>23</v>
      </c>
      <c r="G608" s="8">
        <v>50</v>
      </c>
      <c r="H608" s="8"/>
      <c r="I608" s="8">
        <v>73</v>
      </c>
      <c r="J608" s="8">
        <v>219</v>
      </c>
    </row>
    <row r="609" spans="1:13" x14ac:dyDescent="0.2">
      <c r="A609" s="15">
        <f>COUNT(A610:A612)</f>
        <v>3</v>
      </c>
      <c r="B609" s="5" t="s">
        <v>35</v>
      </c>
      <c r="C609" s="413"/>
      <c r="D609" s="414"/>
      <c r="E609" s="5"/>
      <c r="F609" s="6">
        <f>SUM(F610:F612)</f>
        <v>708</v>
      </c>
      <c r="G609" s="6">
        <f t="shared" ref="G609:J609" si="79">SUM(G610:G612)</f>
        <v>1486</v>
      </c>
      <c r="H609" s="6">
        <f t="shared" si="79"/>
        <v>0</v>
      </c>
      <c r="I609" s="6">
        <f t="shared" si="79"/>
        <v>2194</v>
      </c>
      <c r="J609" s="6">
        <f t="shared" si="79"/>
        <v>6582</v>
      </c>
      <c r="M609" s="149"/>
    </row>
    <row r="610" spans="1:13" ht="38.25" customHeight="1" x14ac:dyDescent="0.2">
      <c r="A610" s="162">
        <v>1</v>
      </c>
      <c r="B610" s="7" t="s">
        <v>729</v>
      </c>
      <c r="C610" s="415" t="s">
        <v>730</v>
      </c>
      <c r="D610" s="416"/>
      <c r="E610" s="7" t="s">
        <v>3075</v>
      </c>
      <c r="F610" s="8">
        <v>12</v>
      </c>
      <c r="G610" s="8">
        <v>95</v>
      </c>
      <c r="H610" s="8"/>
      <c r="I610" s="8">
        <v>107</v>
      </c>
      <c r="J610" s="8">
        <v>321</v>
      </c>
    </row>
    <row r="611" spans="1:13" s="149" customFormat="1" ht="38.25" customHeight="1" x14ac:dyDescent="0.2">
      <c r="A611" s="162">
        <v>1</v>
      </c>
      <c r="B611" s="150" t="s">
        <v>733</v>
      </c>
      <c r="C611" s="422" t="s">
        <v>2255</v>
      </c>
      <c r="D611" s="423"/>
      <c r="E611" s="150" t="s">
        <v>2256</v>
      </c>
      <c r="F611" s="8">
        <v>23</v>
      </c>
      <c r="G611" s="8">
        <v>46</v>
      </c>
      <c r="H611" s="8"/>
      <c r="I611" s="8">
        <v>69</v>
      </c>
      <c r="J611" s="8">
        <v>207</v>
      </c>
      <c r="M611"/>
    </row>
    <row r="612" spans="1:13" ht="38.25" customHeight="1" x14ac:dyDescent="0.2">
      <c r="A612" s="162">
        <v>1</v>
      </c>
      <c r="B612" s="7" t="s">
        <v>731</v>
      </c>
      <c r="C612" s="415" t="s">
        <v>732</v>
      </c>
      <c r="D612" s="416"/>
      <c r="E612" s="7" t="s">
        <v>3043</v>
      </c>
      <c r="F612" s="8">
        <v>673</v>
      </c>
      <c r="G612" s="8">
        <v>1345</v>
      </c>
      <c r="H612" s="8"/>
      <c r="I612" s="8">
        <v>2018</v>
      </c>
      <c r="J612" s="8">
        <v>6054</v>
      </c>
    </row>
    <row r="613" spans="1:13" x14ac:dyDescent="0.2">
      <c r="A613" s="15">
        <f>COUNT(A614)</f>
        <v>0</v>
      </c>
      <c r="B613" s="5" t="s">
        <v>36</v>
      </c>
      <c r="C613" s="413"/>
      <c r="D613" s="414"/>
      <c r="E613" s="5"/>
      <c r="F613" s="6">
        <f>SUM(F614)</f>
        <v>0</v>
      </c>
      <c r="G613" s="6">
        <f t="shared" ref="G613:J613" si="80">SUM(G614)</f>
        <v>0</v>
      </c>
      <c r="H613" s="6">
        <f t="shared" si="80"/>
        <v>0</v>
      </c>
      <c r="I613" s="6">
        <f t="shared" si="80"/>
        <v>0</v>
      </c>
      <c r="J613" s="6">
        <f t="shared" si="80"/>
        <v>0</v>
      </c>
    </row>
    <row r="614" spans="1:13" ht="38.25" customHeight="1" x14ac:dyDescent="0.2">
      <c r="A614" s="162"/>
      <c r="B614" s="7"/>
      <c r="C614" s="415"/>
      <c r="D614" s="416"/>
      <c r="E614" s="7"/>
      <c r="F614" s="8"/>
      <c r="G614" s="8"/>
      <c r="H614" s="8"/>
      <c r="I614" s="8"/>
      <c r="J614" s="8"/>
    </row>
    <row r="615" spans="1:13" x14ac:dyDescent="0.2">
      <c r="A615" s="16">
        <f>SUM(A601+A606+A609+A613)</f>
        <v>9</v>
      </c>
      <c r="B615" s="17"/>
      <c r="C615" s="417"/>
      <c r="D615" s="418"/>
      <c r="E615" s="17"/>
      <c r="F615" s="9">
        <f>SUM(F601+F606+F609+F613)</f>
        <v>924</v>
      </c>
      <c r="G615" s="163">
        <f t="shared" ref="G615:J615" si="81">SUM(G601+G606+G609+G613)</f>
        <v>1677</v>
      </c>
      <c r="H615" s="163">
        <f t="shared" si="81"/>
        <v>0</v>
      </c>
      <c r="I615" s="163">
        <f t="shared" si="81"/>
        <v>2601</v>
      </c>
      <c r="J615" s="163">
        <f t="shared" si="81"/>
        <v>7803</v>
      </c>
    </row>
    <row r="616" spans="1:13" x14ac:dyDescent="0.2">
      <c r="A616" s="2"/>
      <c r="B616" s="2"/>
      <c r="C616" s="421"/>
      <c r="D616" s="421"/>
      <c r="E616" s="2"/>
      <c r="F616" s="2"/>
      <c r="G616" s="2"/>
      <c r="H616" s="2"/>
      <c r="I616" s="2"/>
      <c r="J616" s="2"/>
      <c r="K616" s="2"/>
      <c r="L616" s="2"/>
    </row>
    <row r="617" spans="1:13" x14ac:dyDescent="0.2">
      <c r="A617" s="427" t="s">
        <v>6</v>
      </c>
      <c r="B617" s="427"/>
      <c r="C617" s="427"/>
      <c r="D617" s="427"/>
      <c r="E617" s="2"/>
      <c r="F617" s="435" t="s">
        <v>10</v>
      </c>
      <c r="G617" s="398"/>
      <c r="H617" s="398"/>
      <c r="I617" s="398"/>
      <c r="J617" s="398"/>
      <c r="K617" s="398"/>
      <c r="L617" s="398"/>
    </row>
    <row r="618" spans="1:13" ht="12.75" customHeight="1" x14ac:dyDescent="0.2">
      <c r="A618" s="11" t="s">
        <v>53</v>
      </c>
      <c r="B618" s="11" t="s">
        <v>54</v>
      </c>
      <c r="C618" s="428" t="s">
        <v>55</v>
      </c>
      <c r="D618" s="429"/>
      <c r="E618" s="171" t="s">
        <v>56</v>
      </c>
      <c r="F618" s="434" t="s">
        <v>57</v>
      </c>
      <c r="G618" s="388"/>
      <c r="H618" s="389"/>
    </row>
    <row r="619" spans="1:13" ht="25.5" customHeight="1" x14ac:dyDescent="0.2">
      <c r="A619" s="13"/>
      <c r="B619" s="13" t="s">
        <v>58</v>
      </c>
      <c r="C619" s="419" t="s">
        <v>59</v>
      </c>
      <c r="D619" s="420"/>
      <c r="E619" s="14" t="s">
        <v>60</v>
      </c>
      <c r="F619" s="12" t="s">
        <v>380</v>
      </c>
      <c r="G619" s="12" t="s">
        <v>381</v>
      </c>
      <c r="H619" s="12" t="s">
        <v>66</v>
      </c>
    </row>
    <row r="620" spans="1:13" x14ac:dyDescent="0.2">
      <c r="A620" s="15">
        <f>COUNT(A621)</f>
        <v>0</v>
      </c>
      <c r="B620" s="5" t="s">
        <v>47</v>
      </c>
      <c r="C620" s="413"/>
      <c r="D620" s="414"/>
      <c r="E620" s="5"/>
      <c r="F620" s="6">
        <f>SUM(F621)</f>
        <v>0</v>
      </c>
      <c r="G620" s="6">
        <f t="shared" ref="G620:H620" si="82">SUM(G621)</f>
        <v>0</v>
      </c>
      <c r="H620" s="6">
        <f t="shared" si="82"/>
        <v>0</v>
      </c>
    </row>
    <row r="621" spans="1:13" ht="25.5" x14ac:dyDescent="0.2">
      <c r="A621" s="8"/>
      <c r="B621" s="7"/>
      <c r="C621" s="415" t="s">
        <v>226</v>
      </c>
      <c r="D621" s="416"/>
      <c r="E621" s="7" t="s">
        <v>227</v>
      </c>
      <c r="F621" s="8"/>
      <c r="G621" s="8"/>
      <c r="H621" s="8"/>
    </row>
    <row r="622" spans="1:13" x14ac:dyDescent="0.2">
      <c r="A622" s="15">
        <f>COUNT(A623)</f>
        <v>0</v>
      </c>
      <c r="B622" s="5" t="s">
        <v>48</v>
      </c>
      <c r="C622" s="413"/>
      <c r="D622" s="414"/>
      <c r="E622" s="5"/>
      <c r="F622" s="6">
        <f>SUM(F623)</f>
        <v>0</v>
      </c>
      <c r="G622" s="6">
        <f t="shared" ref="G622:H622" si="83">SUM(G623)</f>
        <v>0</v>
      </c>
      <c r="H622" s="6">
        <f t="shared" si="83"/>
        <v>0</v>
      </c>
    </row>
    <row r="623" spans="1:13" ht="25.5" x14ac:dyDescent="0.2">
      <c r="A623" s="8"/>
      <c r="B623" s="7"/>
      <c r="C623" s="415" t="s">
        <v>226</v>
      </c>
      <c r="D623" s="416"/>
      <c r="E623" s="7" t="s">
        <v>227</v>
      </c>
      <c r="F623" s="8"/>
      <c r="G623" s="8"/>
      <c r="H623" s="8"/>
    </row>
    <row r="624" spans="1:13" x14ac:dyDescent="0.2">
      <c r="A624" s="15">
        <f>COUNT(A625)</f>
        <v>0</v>
      </c>
      <c r="B624" s="5" t="s">
        <v>49</v>
      </c>
      <c r="C624" s="413"/>
      <c r="D624" s="414"/>
      <c r="E624" s="5"/>
      <c r="F624" s="6">
        <f>SUM(F625)</f>
        <v>0</v>
      </c>
      <c r="G624" s="6">
        <f t="shared" ref="G624:H624" si="84">SUM(G625)</f>
        <v>0</v>
      </c>
      <c r="H624" s="6">
        <f t="shared" si="84"/>
        <v>0</v>
      </c>
    </row>
    <row r="625" spans="1:12" ht="25.5" x14ac:dyDescent="0.2">
      <c r="A625" s="8"/>
      <c r="B625" s="7"/>
      <c r="C625" s="415" t="s">
        <v>226</v>
      </c>
      <c r="D625" s="416"/>
      <c r="E625" s="7" t="s">
        <v>227</v>
      </c>
      <c r="F625" s="8"/>
      <c r="G625" s="8"/>
      <c r="H625" s="8"/>
    </row>
    <row r="626" spans="1:12" x14ac:dyDescent="0.2">
      <c r="A626" s="15">
        <f>COUNT(A627)</f>
        <v>0</v>
      </c>
      <c r="B626" s="5" t="s">
        <v>50</v>
      </c>
      <c r="C626" s="413"/>
      <c r="D626" s="414"/>
      <c r="E626" s="5"/>
      <c r="F626" s="6">
        <f>SUM(F627)</f>
        <v>0</v>
      </c>
      <c r="G626" s="6">
        <f t="shared" ref="G626:H626" si="85">SUM(G627)</f>
        <v>0</v>
      </c>
      <c r="H626" s="6">
        <f t="shared" si="85"/>
        <v>0</v>
      </c>
    </row>
    <row r="627" spans="1:12" ht="25.5" x14ac:dyDescent="0.2">
      <c r="A627" s="8"/>
      <c r="B627" s="7"/>
      <c r="C627" s="415" t="s">
        <v>226</v>
      </c>
      <c r="D627" s="416"/>
      <c r="E627" s="7" t="s">
        <v>227</v>
      </c>
      <c r="F627" s="8"/>
      <c r="G627" s="8"/>
      <c r="H627" s="8"/>
    </row>
    <row r="628" spans="1:12" x14ac:dyDescent="0.2">
      <c r="A628" s="15">
        <f>COUNT(A629)</f>
        <v>0</v>
      </c>
      <c r="B628" s="5" t="s">
        <v>51</v>
      </c>
      <c r="C628" s="413"/>
      <c r="D628" s="414"/>
      <c r="E628" s="5"/>
      <c r="F628" s="6">
        <f>SUM(F629)</f>
        <v>0</v>
      </c>
      <c r="G628" s="6">
        <f t="shared" ref="G628:H628" si="86">SUM(G629)</f>
        <v>0</v>
      </c>
      <c r="H628" s="6">
        <f t="shared" si="86"/>
        <v>0</v>
      </c>
    </row>
    <row r="629" spans="1:12" ht="25.5" x14ac:dyDescent="0.2">
      <c r="A629" s="8"/>
      <c r="B629" s="7"/>
      <c r="C629" s="415" t="s">
        <v>226</v>
      </c>
      <c r="D629" s="416"/>
      <c r="E629" s="7" t="s">
        <v>227</v>
      </c>
      <c r="F629" s="8"/>
      <c r="G629" s="8"/>
      <c r="H629" s="8"/>
    </row>
    <row r="630" spans="1:12" x14ac:dyDescent="0.2">
      <c r="A630" s="2"/>
      <c r="B630" s="2"/>
      <c r="C630" s="421"/>
      <c r="D630" s="421"/>
      <c r="E630" s="2"/>
      <c r="F630" s="2"/>
      <c r="G630" s="2"/>
      <c r="H630" s="2"/>
      <c r="I630" s="2"/>
      <c r="J630" s="2"/>
      <c r="K630" s="2"/>
      <c r="L630" s="2"/>
    </row>
    <row r="631" spans="1:12" x14ac:dyDescent="0.2">
      <c r="A631" s="2"/>
      <c r="B631" s="2"/>
      <c r="C631" s="432"/>
      <c r="D631" s="432"/>
      <c r="E631" s="2"/>
      <c r="F631" s="2"/>
      <c r="G631" s="2"/>
      <c r="H631" s="2"/>
      <c r="I631" s="2"/>
      <c r="J631" s="2"/>
      <c r="K631" s="2"/>
      <c r="L631" s="2"/>
    </row>
    <row r="632" spans="1:12" ht="18" customHeight="1" x14ac:dyDescent="0.2">
      <c r="A632" s="408" t="s">
        <v>11</v>
      </c>
      <c r="B632" s="408"/>
      <c r="C632" s="408"/>
      <c r="D632" s="408"/>
      <c r="E632" s="1"/>
      <c r="F632" s="1"/>
      <c r="G632" s="1"/>
      <c r="H632" s="1"/>
      <c r="I632" s="1"/>
      <c r="J632" s="1"/>
      <c r="K632" s="1"/>
      <c r="L632" s="1"/>
    </row>
    <row r="633" spans="1:12" x14ac:dyDescent="0.2">
      <c r="A633" s="3"/>
      <c r="B633" s="3"/>
      <c r="C633" s="409"/>
      <c r="D633" s="409"/>
      <c r="E633" s="3"/>
      <c r="F633" s="3"/>
      <c r="G633" s="3"/>
      <c r="H633" s="3"/>
      <c r="I633" s="3"/>
      <c r="J633" s="3"/>
      <c r="K633" s="3"/>
      <c r="L633" s="3"/>
    </row>
    <row r="634" spans="1:12" x14ac:dyDescent="0.2">
      <c r="A634" s="427" t="s">
        <v>1</v>
      </c>
      <c r="B634" s="427"/>
      <c r="C634" s="427"/>
      <c r="D634" s="427"/>
      <c r="E634" s="2"/>
      <c r="F634" s="435" t="s">
        <v>11</v>
      </c>
      <c r="G634" s="398"/>
      <c r="H634" s="398"/>
      <c r="I634" s="398"/>
      <c r="J634" s="398"/>
      <c r="K634" s="398"/>
      <c r="L634" s="398"/>
    </row>
    <row r="635" spans="1:12" ht="12.75" customHeight="1" x14ac:dyDescent="0.2">
      <c r="A635" s="11" t="s">
        <v>53</v>
      </c>
      <c r="B635" s="11" t="s">
        <v>54</v>
      </c>
      <c r="C635" s="428" t="s">
        <v>55</v>
      </c>
      <c r="D635" s="429"/>
      <c r="E635" s="11" t="s">
        <v>56</v>
      </c>
      <c r="F635" s="445" t="s">
        <v>61</v>
      </c>
      <c r="G635" s="434" t="s">
        <v>57</v>
      </c>
      <c r="H635" s="388"/>
      <c r="I635" s="388"/>
      <c r="J635" s="388"/>
      <c r="K635" s="389"/>
      <c r="L635" s="12"/>
    </row>
    <row r="636" spans="1:12" ht="25.5" customHeight="1" x14ac:dyDescent="0.2">
      <c r="A636" s="13"/>
      <c r="B636" s="13" t="s">
        <v>58</v>
      </c>
      <c r="C636" s="419" t="s">
        <v>59</v>
      </c>
      <c r="D636" s="420"/>
      <c r="E636" s="14" t="s">
        <v>60</v>
      </c>
      <c r="F636" s="446"/>
      <c r="G636" s="12" t="s">
        <v>62</v>
      </c>
      <c r="H636" s="12" t="s">
        <v>63</v>
      </c>
      <c r="I636" s="12" t="s">
        <v>64</v>
      </c>
      <c r="J636" s="12" t="s">
        <v>65</v>
      </c>
      <c r="K636" s="12" t="s">
        <v>66</v>
      </c>
      <c r="L636" s="12" t="s">
        <v>67</v>
      </c>
    </row>
    <row r="637" spans="1:12" x14ac:dyDescent="0.2">
      <c r="A637" s="15">
        <f>COUNT(A638:A638)</f>
        <v>1</v>
      </c>
      <c r="B637" s="5" t="s">
        <v>33</v>
      </c>
      <c r="C637" s="413"/>
      <c r="D637" s="414"/>
      <c r="E637" s="5"/>
      <c r="F637" s="6">
        <f t="shared" ref="F637:L637" si="87">SUM(F638:F638)</f>
        <v>17</v>
      </c>
      <c r="G637" s="6">
        <f t="shared" si="87"/>
        <v>0</v>
      </c>
      <c r="H637" s="6">
        <f t="shared" si="87"/>
        <v>0</v>
      </c>
      <c r="I637" s="6">
        <f t="shared" si="87"/>
        <v>0</v>
      </c>
      <c r="J637" s="6">
        <f t="shared" si="87"/>
        <v>0</v>
      </c>
      <c r="K637" s="6">
        <f t="shared" si="87"/>
        <v>17</v>
      </c>
      <c r="L637" s="6">
        <f t="shared" si="87"/>
        <v>37</v>
      </c>
    </row>
    <row r="638" spans="1:12" ht="38.25" customHeight="1" x14ac:dyDescent="0.2">
      <c r="A638" s="162">
        <v>1</v>
      </c>
      <c r="B638" s="7" t="s">
        <v>734</v>
      </c>
      <c r="C638" s="415" t="s">
        <v>2501</v>
      </c>
      <c r="D638" s="416"/>
      <c r="E638" s="7" t="s">
        <v>3076</v>
      </c>
      <c r="F638" s="8">
        <v>17</v>
      </c>
      <c r="G638" s="8"/>
      <c r="H638" s="8"/>
      <c r="I638" s="8"/>
      <c r="J638" s="8"/>
      <c r="K638" s="8">
        <v>17</v>
      </c>
      <c r="L638" s="8">
        <v>37</v>
      </c>
    </row>
    <row r="639" spans="1:12" x14ac:dyDescent="0.2">
      <c r="A639" s="15">
        <f>COUNT(A640:A664)</f>
        <v>25</v>
      </c>
      <c r="B639" s="5" t="s">
        <v>34</v>
      </c>
      <c r="C639" s="413"/>
      <c r="D639" s="414"/>
      <c r="E639" s="5"/>
      <c r="F639" s="6">
        <f>SUM(F640:F664)</f>
        <v>1344</v>
      </c>
      <c r="G639" s="6">
        <f t="shared" ref="G639:L639" si="88">SUM(G640:G664)</f>
        <v>61</v>
      </c>
      <c r="H639" s="6">
        <f t="shared" si="88"/>
        <v>46</v>
      </c>
      <c r="I639" s="6">
        <f t="shared" si="88"/>
        <v>0</v>
      </c>
      <c r="J639" s="6">
        <f t="shared" si="88"/>
        <v>0</v>
      </c>
      <c r="K639" s="6">
        <f t="shared" si="88"/>
        <v>1451</v>
      </c>
      <c r="L639" s="6">
        <f t="shared" si="88"/>
        <v>3046</v>
      </c>
    </row>
    <row r="640" spans="1:12" ht="51" customHeight="1" x14ac:dyDescent="0.2">
      <c r="A640" s="162">
        <v>1</v>
      </c>
      <c r="B640" s="7" t="s">
        <v>406</v>
      </c>
      <c r="C640" s="415" t="s">
        <v>736</v>
      </c>
      <c r="D640" s="416"/>
      <c r="E640" s="7" t="s">
        <v>2488</v>
      </c>
      <c r="F640" s="8">
        <v>208</v>
      </c>
      <c r="G640" s="8"/>
      <c r="H640" s="8"/>
      <c r="I640" s="8"/>
      <c r="J640" s="8"/>
      <c r="K640" s="8">
        <v>208</v>
      </c>
      <c r="L640" s="8">
        <v>478</v>
      </c>
    </row>
    <row r="641" spans="1:13" ht="38.25" customHeight="1" x14ac:dyDescent="0.2">
      <c r="A641" s="162">
        <v>1</v>
      </c>
      <c r="B641" s="7" t="s">
        <v>151</v>
      </c>
      <c r="C641" s="415" t="s">
        <v>737</v>
      </c>
      <c r="D641" s="416"/>
      <c r="E641" s="7" t="s">
        <v>3077</v>
      </c>
      <c r="F641" s="8">
        <v>100</v>
      </c>
      <c r="G641" s="8"/>
      <c r="H641" s="8">
        <v>5</v>
      </c>
      <c r="I641" s="8"/>
      <c r="J641" s="8"/>
      <c r="K641" s="8">
        <v>105</v>
      </c>
      <c r="L641" s="8">
        <v>205</v>
      </c>
      <c r="M641" s="149"/>
    </row>
    <row r="642" spans="1:13" ht="38.25" customHeight="1" x14ac:dyDescent="0.2">
      <c r="A642" s="162">
        <v>1</v>
      </c>
      <c r="B642" s="7" t="s">
        <v>738</v>
      </c>
      <c r="C642" s="415" t="s">
        <v>739</v>
      </c>
      <c r="D642" s="416"/>
      <c r="E642" s="7" t="s">
        <v>3078</v>
      </c>
      <c r="F642" s="8">
        <v>38</v>
      </c>
      <c r="G642" s="8"/>
      <c r="H642" s="8">
        <v>1</v>
      </c>
      <c r="I642" s="8"/>
      <c r="J642" s="8"/>
      <c r="K642" s="8">
        <v>39</v>
      </c>
      <c r="L642" s="8">
        <v>78</v>
      </c>
    </row>
    <row r="643" spans="1:13" s="149" customFormat="1" ht="38.25" customHeight="1" x14ac:dyDescent="0.2">
      <c r="A643" s="162">
        <v>1</v>
      </c>
      <c r="B643" s="150" t="s">
        <v>2252</v>
      </c>
      <c r="C643" s="422" t="s">
        <v>2253</v>
      </c>
      <c r="D643" s="423"/>
      <c r="E643" s="150" t="s">
        <v>2254</v>
      </c>
      <c r="F643" s="8">
        <v>104</v>
      </c>
      <c r="G643" s="8"/>
      <c r="H643" s="8">
        <v>11</v>
      </c>
      <c r="I643" s="8"/>
      <c r="J643" s="8"/>
      <c r="K643" s="8">
        <v>115</v>
      </c>
      <c r="L643" s="8">
        <v>146</v>
      </c>
      <c r="M643"/>
    </row>
    <row r="644" spans="1:13" ht="38.25" customHeight="1" x14ac:dyDescent="0.2">
      <c r="A644" s="162">
        <v>1</v>
      </c>
      <c r="B644" s="7" t="s">
        <v>740</v>
      </c>
      <c r="C644" s="415" t="s">
        <v>741</v>
      </c>
      <c r="D644" s="416"/>
      <c r="E644" s="135" t="s">
        <v>2269</v>
      </c>
      <c r="F644" s="8">
        <v>36</v>
      </c>
      <c r="G644" s="8"/>
      <c r="H644" s="8"/>
      <c r="I644" s="8"/>
      <c r="J644" s="8"/>
      <c r="K644" s="8">
        <v>36</v>
      </c>
      <c r="L644" s="8">
        <v>72</v>
      </c>
    </row>
    <row r="645" spans="1:13" ht="38.25" customHeight="1" x14ac:dyDescent="0.2">
      <c r="A645" s="162">
        <v>1</v>
      </c>
      <c r="B645" s="7" t="s">
        <v>256</v>
      </c>
      <c r="C645" s="415" t="s">
        <v>742</v>
      </c>
      <c r="D645" s="416"/>
      <c r="E645" s="7" t="s">
        <v>3079</v>
      </c>
      <c r="F645" s="8">
        <v>16</v>
      </c>
      <c r="G645" s="8"/>
      <c r="H645" s="8"/>
      <c r="I645" s="8"/>
      <c r="J645" s="8"/>
      <c r="K645" s="8">
        <v>16</v>
      </c>
      <c r="L645" s="8">
        <v>36</v>
      </c>
    </row>
    <row r="646" spans="1:13" ht="38.25" customHeight="1" x14ac:dyDescent="0.2">
      <c r="A646" s="162">
        <v>1</v>
      </c>
      <c r="B646" s="7" t="s">
        <v>743</v>
      </c>
      <c r="C646" s="415" t="s">
        <v>2502</v>
      </c>
      <c r="D646" s="416"/>
      <c r="E646" s="224" t="s">
        <v>3080</v>
      </c>
      <c r="F646" s="8">
        <v>21</v>
      </c>
      <c r="G646" s="8"/>
      <c r="H646" s="8">
        <v>2</v>
      </c>
      <c r="I646" s="8"/>
      <c r="J646" s="8"/>
      <c r="K646" s="8">
        <v>23</v>
      </c>
      <c r="L646" s="8">
        <v>49</v>
      </c>
    </row>
    <row r="647" spans="1:13" ht="51" customHeight="1" x14ac:dyDescent="0.2">
      <c r="A647" s="162">
        <v>1</v>
      </c>
      <c r="B647" s="7" t="s">
        <v>3516</v>
      </c>
      <c r="C647" s="415" t="s">
        <v>744</v>
      </c>
      <c r="D647" s="416"/>
      <c r="E647" s="7" t="s">
        <v>3517</v>
      </c>
      <c r="F647" s="8">
        <v>20</v>
      </c>
      <c r="G647" s="8">
        <v>6</v>
      </c>
      <c r="H647" s="8"/>
      <c r="I647" s="8"/>
      <c r="J647" s="8"/>
      <c r="K647" s="8">
        <v>26</v>
      </c>
      <c r="L647" s="8">
        <v>58</v>
      </c>
    </row>
    <row r="648" spans="1:13" ht="38.25" customHeight="1" x14ac:dyDescent="0.2">
      <c r="A648" s="162">
        <v>1</v>
      </c>
      <c r="B648" s="7" t="s">
        <v>745</v>
      </c>
      <c r="C648" s="415" t="s">
        <v>746</v>
      </c>
      <c r="D648" s="416"/>
      <c r="E648" s="7" t="s">
        <v>3081</v>
      </c>
      <c r="F648" s="8">
        <v>76</v>
      </c>
      <c r="G648" s="8"/>
      <c r="H648" s="8"/>
      <c r="I648" s="8"/>
      <c r="J648" s="8"/>
      <c r="K648" s="8">
        <v>76</v>
      </c>
      <c r="L648" s="8">
        <v>155</v>
      </c>
    </row>
    <row r="649" spans="1:13" ht="38.25" customHeight="1" x14ac:dyDescent="0.2">
      <c r="A649" s="162">
        <v>1</v>
      </c>
      <c r="B649" s="7" t="s">
        <v>747</v>
      </c>
      <c r="C649" s="415" t="s">
        <v>748</v>
      </c>
      <c r="D649" s="416"/>
      <c r="E649" s="7" t="s">
        <v>3082</v>
      </c>
      <c r="F649" s="8">
        <v>9</v>
      </c>
      <c r="G649" s="8"/>
      <c r="H649" s="8"/>
      <c r="I649" s="8"/>
      <c r="J649" s="8"/>
      <c r="K649" s="8">
        <v>9</v>
      </c>
      <c r="L649" s="8">
        <v>20</v>
      </c>
    </row>
    <row r="650" spans="1:13" ht="38.25" customHeight="1" x14ac:dyDescent="0.2">
      <c r="A650" s="162">
        <v>1</v>
      </c>
      <c r="B650" s="7" t="s">
        <v>68</v>
      </c>
      <c r="C650" s="415" t="s">
        <v>749</v>
      </c>
      <c r="D650" s="416"/>
      <c r="E650" s="7" t="s">
        <v>3518</v>
      </c>
      <c r="F650" s="8">
        <v>23</v>
      </c>
      <c r="G650" s="8"/>
      <c r="H650" s="8">
        <v>2</v>
      </c>
      <c r="I650" s="8"/>
      <c r="J650" s="8"/>
      <c r="K650" s="8">
        <v>25</v>
      </c>
      <c r="L650" s="8">
        <v>50</v>
      </c>
      <c r="M650" s="350"/>
    </row>
    <row r="651" spans="1:13" ht="38.25" customHeight="1" x14ac:dyDescent="0.2">
      <c r="A651" s="162">
        <v>1</v>
      </c>
      <c r="B651" s="7" t="s">
        <v>750</v>
      </c>
      <c r="C651" s="415" t="s">
        <v>751</v>
      </c>
      <c r="D651" s="416"/>
      <c r="E651" s="7" t="s">
        <v>3083</v>
      </c>
      <c r="F651" s="8">
        <v>186</v>
      </c>
      <c r="G651" s="8">
        <v>49</v>
      </c>
      <c r="H651" s="8">
        <v>5</v>
      </c>
      <c r="I651" s="8"/>
      <c r="J651" s="8"/>
      <c r="K651" s="8">
        <v>240</v>
      </c>
      <c r="L651" s="8">
        <v>569</v>
      </c>
    </row>
    <row r="652" spans="1:13" s="350" customFormat="1" ht="38.25" customHeight="1" x14ac:dyDescent="0.2">
      <c r="A652" s="162">
        <v>1</v>
      </c>
      <c r="B652" s="349" t="s">
        <v>2836</v>
      </c>
      <c r="C652" s="422" t="s">
        <v>751</v>
      </c>
      <c r="D652" s="423"/>
      <c r="E652" s="349" t="s">
        <v>3083</v>
      </c>
      <c r="F652" s="8">
        <v>48</v>
      </c>
      <c r="G652" s="8"/>
      <c r="H652" s="8"/>
      <c r="I652" s="8"/>
      <c r="J652" s="8"/>
      <c r="K652" s="8">
        <v>48</v>
      </c>
      <c r="L652" s="8">
        <v>96</v>
      </c>
      <c r="M652"/>
    </row>
    <row r="653" spans="1:13" ht="38.25" customHeight="1" x14ac:dyDescent="0.2">
      <c r="A653" s="162">
        <v>1</v>
      </c>
      <c r="B653" s="7" t="s">
        <v>2353</v>
      </c>
      <c r="C653" s="415" t="s">
        <v>752</v>
      </c>
      <c r="D653" s="416"/>
      <c r="E653" s="7" t="s">
        <v>2497</v>
      </c>
      <c r="F653" s="8">
        <v>16</v>
      </c>
      <c r="G653" s="8">
        <v>4</v>
      </c>
      <c r="H653" s="8"/>
      <c r="I653" s="8"/>
      <c r="J653" s="8"/>
      <c r="K653" s="8">
        <v>20</v>
      </c>
      <c r="L653" s="8">
        <v>42</v>
      </c>
      <c r="M653" s="341"/>
    </row>
    <row r="654" spans="1:13" ht="38.25" customHeight="1" x14ac:dyDescent="0.2">
      <c r="A654" s="162">
        <v>1</v>
      </c>
      <c r="B654" s="7" t="s">
        <v>2405</v>
      </c>
      <c r="C654" s="415" t="s">
        <v>753</v>
      </c>
      <c r="D654" s="416"/>
      <c r="E654" s="7" t="s">
        <v>2406</v>
      </c>
      <c r="F654" s="8">
        <v>29</v>
      </c>
      <c r="G654" s="8"/>
      <c r="H654" s="8"/>
      <c r="I654" s="8"/>
      <c r="J654" s="8"/>
      <c r="K654" s="8">
        <v>29</v>
      </c>
      <c r="L654" s="8">
        <v>64</v>
      </c>
    </row>
    <row r="655" spans="1:13" s="341" customFormat="1" ht="38.25" customHeight="1" x14ac:dyDescent="0.2">
      <c r="A655" s="162">
        <v>1</v>
      </c>
      <c r="B655" s="340" t="s">
        <v>2817</v>
      </c>
      <c r="C655" s="422" t="s">
        <v>2818</v>
      </c>
      <c r="D655" s="423"/>
      <c r="E655" s="340" t="s">
        <v>2819</v>
      </c>
      <c r="F655" s="8">
        <v>23</v>
      </c>
      <c r="G655" s="8"/>
      <c r="H655" s="8">
        <v>2</v>
      </c>
      <c r="I655" s="8"/>
      <c r="J655" s="8"/>
      <c r="K655" s="8">
        <v>25</v>
      </c>
      <c r="L655" s="8">
        <v>48</v>
      </c>
      <c r="M655"/>
    </row>
    <row r="656" spans="1:13" ht="38.25" customHeight="1" x14ac:dyDescent="0.2">
      <c r="A656" s="162">
        <v>1</v>
      </c>
      <c r="B656" s="7" t="s">
        <v>754</v>
      </c>
      <c r="C656" s="415" t="s">
        <v>755</v>
      </c>
      <c r="D656" s="416"/>
      <c r="E656" s="7" t="s">
        <v>3084</v>
      </c>
      <c r="F656" s="8">
        <v>24</v>
      </c>
      <c r="G656" s="8"/>
      <c r="H656" s="8">
        <v>2</v>
      </c>
      <c r="I656" s="8"/>
      <c r="J656" s="8"/>
      <c r="K656" s="8">
        <v>26</v>
      </c>
      <c r="L656" s="8">
        <v>47</v>
      </c>
    </row>
    <row r="657" spans="1:13" ht="38.25" customHeight="1" x14ac:dyDescent="0.2">
      <c r="A657" s="162">
        <v>1</v>
      </c>
      <c r="B657" s="7" t="s">
        <v>756</v>
      </c>
      <c r="C657" s="415" t="s">
        <v>757</v>
      </c>
      <c r="D657" s="416"/>
      <c r="E657" s="7" t="s">
        <v>3085</v>
      </c>
      <c r="F657" s="8">
        <v>21</v>
      </c>
      <c r="G657" s="8"/>
      <c r="H657" s="8"/>
      <c r="I657" s="8"/>
      <c r="J657" s="8"/>
      <c r="K657" s="8">
        <v>21</v>
      </c>
      <c r="L657" s="8">
        <v>42</v>
      </c>
    </row>
    <row r="658" spans="1:13" ht="63.75" customHeight="1" x14ac:dyDescent="0.2">
      <c r="A658" s="162">
        <v>1</v>
      </c>
      <c r="B658" s="7" t="s">
        <v>443</v>
      </c>
      <c r="C658" s="415" t="s">
        <v>758</v>
      </c>
      <c r="D658" s="416"/>
      <c r="E658" s="7" t="s">
        <v>3086</v>
      </c>
      <c r="F658" s="8">
        <v>30</v>
      </c>
      <c r="G658" s="8"/>
      <c r="H658" s="8"/>
      <c r="I658" s="8"/>
      <c r="J658" s="8"/>
      <c r="K658" s="8">
        <v>30</v>
      </c>
      <c r="L658" s="8">
        <v>60</v>
      </c>
    </row>
    <row r="659" spans="1:13" ht="51" customHeight="1" x14ac:dyDescent="0.2">
      <c r="A659" s="162">
        <v>1</v>
      </c>
      <c r="B659" s="7" t="s">
        <v>703</v>
      </c>
      <c r="C659" s="415" t="s">
        <v>759</v>
      </c>
      <c r="D659" s="416"/>
      <c r="E659" s="7" t="s">
        <v>3087</v>
      </c>
      <c r="F659" s="8">
        <v>15</v>
      </c>
      <c r="G659" s="8"/>
      <c r="H659" s="8">
        <v>1</v>
      </c>
      <c r="I659" s="8"/>
      <c r="J659" s="8"/>
      <c r="K659" s="8">
        <v>16</v>
      </c>
      <c r="L659" s="8">
        <v>30</v>
      </c>
    </row>
    <row r="660" spans="1:13" ht="38.25" customHeight="1" x14ac:dyDescent="0.2">
      <c r="A660" s="162">
        <v>1</v>
      </c>
      <c r="B660" s="7" t="s">
        <v>760</v>
      </c>
      <c r="C660" s="415" t="s">
        <v>761</v>
      </c>
      <c r="D660" s="416"/>
      <c r="E660" s="7" t="s">
        <v>3088</v>
      </c>
      <c r="F660" s="8">
        <v>94</v>
      </c>
      <c r="G660" s="8"/>
      <c r="H660" s="8">
        <v>5</v>
      </c>
      <c r="I660" s="8"/>
      <c r="J660" s="8"/>
      <c r="K660" s="8">
        <v>99</v>
      </c>
      <c r="L660" s="8">
        <v>243</v>
      </c>
      <c r="M660" s="270"/>
    </row>
    <row r="661" spans="1:13" ht="51" customHeight="1" x14ac:dyDescent="0.2">
      <c r="A661" s="162">
        <v>1</v>
      </c>
      <c r="B661" s="7" t="s">
        <v>762</v>
      </c>
      <c r="C661" s="415" t="s">
        <v>763</v>
      </c>
      <c r="D661" s="416"/>
      <c r="E661" s="7" t="s">
        <v>3089</v>
      </c>
      <c r="F661" s="8">
        <v>19</v>
      </c>
      <c r="G661" s="8"/>
      <c r="H661" s="8"/>
      <c r="I661" s="8"/>
      <c r="J661" s="8"/>
      <c r="K661" s="8">
        <v>19</v>
      </c>
      <c r="L661" s="8">
        <v>30</v>
      </c>
      <c r="M661" s="280"/>
    </row>
    <row r="662" spans="1:13" s="270" customFormat="1" ht="51" customHeight="1" x14ac:dyDescent="0.2">
      <c r="A662" s="162">
        <v>1</v>
      </c>
      <c r="B662" s="7" t="s">
        <v>800</v>
      </c>
      <c r="C662" s="415" t="s">
        <v>801</v>
      </c>
      <c r="D662" s="416"/>
      <c r="E662" s="7" t="s">
        <v>2649</v>
      </c>
      <c r="F662" s="8">
        <v>28</v>
      </c>
      <c r="G662" s="8">
        <v>1</v>
      </c>
      <c r="H662" s="8">
        <v>1</v>
      </c>
      <c r="I662" s="8"/>
      <c r="J662" s="8"/>
      <c r="K662" s="8">
        <v>30</v>
      </c>
      <c r="L662" s="8">
        <v>79</v>
      </c>
      <c r="M662"/>
    </row>
    <row r="663" spans="1:13" s="280" customFormat="1" ht="51" customHeight="1" x14ac:dyDescent="0.2">
      <c r="A663" s="162">
        <v>1</v>
      </c>
      <c r="B663" s="279" t="s">
        <v>2644</v>
      </c>
      <c r="C663" s="422" t="s">
        <v>2645</v>
      </c>
      <c r="D663" s="423"/>
      <c r="E663" s="279" t="s">
        <v>2728</v>
      </c>
      <c r="F663" s="8">
        <v>142</v>
      </c>
      <c r="G663" s="8">
        <v>1</v>
      </c>
      <c r="H663" s="8">
        <v>9</v>
      </c>
      <c r="I663" s="8"/>
      <c r="J663" s="8"/>
      <c r="K663" s="8">
        <v>152</v>
      </c>
      <c r="L663" s="8">
        <v>319</v>
      </c>
      <c r="M663"/>
    </row>
    <row r="664" spans="1:13" ht="63.75" customHeight="1" x14ac:dyDescent="0.2">
      <c r="A664" s="162">
        <v>1</v>
      </c>
      <c r="B664" s="7" t="s">
        <v>764</v>
      </c>
      <c r="C664" s="415" t="s">
        <v>765</v>
      </c>
      <c r="D664" s="416"/>
      <c r="E664" s="7" t="s">
        <v>3090</v>
      </c>
      <c r="F664" s="8">
        <v>18</v>
      </c>
      <c r="G664" s="8"/>
      <c r="H664" s="8"/>
      <c r="I664" s="8"/>
      <c r="J664" s="8"/>
      <c r="K664" s="8">
        <v>18</v>
      </c>
      <c r="L664" s="8">
        <v>30</v>
      </c>
    </row>
    <row r="665" spans="1:13" x14ac:dyDescent="0.2">
      <c r="A665" s="15">
        <f>COUNT(A666:A689)</f>
        <v>24</v>
      </c>
      <c r="B665" s="5" t="s">
        <v>35</v>
      </c>
      <c r="C665" s="413"/>
      <c r="D665" s="414"/>
      <c r="E665" s="5"/>
      <c r="F665" s="6">
        <f t="shared" ref="F665:L665" si="89">SUM(F666:F689)</f>
        <v>1450</v>
      </c>
      <c r="G665" s="6">
        <f t="shared" si="89"/>
        <v>10</v>
      </c>
      <c r="H665" s="6">
        <f t="shared" si="89"/>
        <v>111</v>
      </c>
      <c r="I665" s="6">
        <f t="shared" si="89"/>
        <v>0</v>
      </c>
      <c r="J665" s="6">
        <f t="shared" si="89"/>
        <v>0</v>
      </c>
      <c r="K665" s="6">
        <f t="shared" si="89"/>
        <v>1571</v>
      </c>
      <c r="L665" s="6">
        <f t="shared" si="89"/>
        <v>2975</v>
      </c>
      <c r="M665" s="367"/>
    </row>
    <row r="666" spans="1:13" ht="38.25" customHeight="1" x14ac:dyDescent="0.2">
      <c r="A666" s="162">
        <v>1</v>
      </c>
      <c r="B666" s="7" t="s">
        <v>1818</v>
      </c>
      <c r="C666" s="415" t="s">
        <v>3519</v>
      </c>
      <c r="D666" s="416"/>
      <c r="E666" s="7" t="s">
        <v>3520</v>
      </c>
      <c r="F666" s="8">
        <v>9</v>
      </c>
      <c r="G666" s="8"/>
      <c r="H666" s="8"/>
      <c r="I666" s="8"/>
      <c r="J666" s="8"/>
      <c r="K666" s="8">
        <v>9</v>
      </c>
      <c r="L666" s="8">
        <v>18</v>
      </c>
    </row>
    <row r="667" spans="1:13" s="367" customFormat="1" ht="38.25" customHeight="1" x14ac:dyDescent="0.2">
      <c r="A667" s="162">
        <v>1</v>
      </c>
      <c r="B667" s="366" t="s">
        <v>766</v>
      </c>
      <c r="C667" s="415" t="s">
        <v>767</v>
      </c>
      <c r="D667" s="416"/>
      <c r="E667" s="366" t="s">
        <v>2388</v>
      </c>
      <c r="F667" s="8">
        <v>10</v>
      </c>
      <c r="G667" s="8"/>
      <c r="H667" s="8"/>
      <c r="I667" s="8"/>
      <c r="J667" s="8"/>
      <c r="K667" s="8">
        <v>10</v>
      </c>
      <c r="L667" s="8">
        <v>20</v>
      </c>
      <c r="M667"/>
    </row>
    <row r="668" spans="1:13" ht="38.25" customHeight="1" x14ac:dyDescent="0.2">
      <c r="A668" s="162">
        <v>1</v>
      </c>
      <c r="B668" s="7" t="s">
        <v>768</v>
      </c>
      <c r="C668" s="415" t="s">
        <v>769</v>
      </c>
      <c r="D668" s="416"/>
      <c r="E668" s="180" t="s">
        <v>2388</v>
      </c>
      <c r="F668" s="8">
        <v>23</v>
      </c>
      <c r="G668" s="8"/>
      <c r="H668" s="8">
        <v>4</v>
      </c>
      <c r="I668" s="8"/>
      <c r="J668" s="8"/>
      <c r="K668" s="8">
        <v>27</v>
      </c>
      <c r="L668" s="8">
        <v>54</v>
      </c>
      <c r="M668" s="246"/>
    </row>
    <row r="669" spans="1:13" ht="38.25" customHeight="1" x14ac:dyDescent="0.2">
      <c r="A669" s="162">
        <v>1</v>
      </c>
      <c r="B669" s="7" t="s">
        <v>770</v>
      </c>
      <c r="C669" s="415" t="s">
        <v>751</v>
      </c>
      <c r="D669" s="416"/>
      <c r="E669" s="7" t="s">
        <v>3083</v>
      </c>
      <c r="F669" s="8">
        <v>98</v>
      </c>
      <c r="G669" s="8"/>
      <c r="H669" s="8">
        <v>48</v>
      </c>
      <c r="I669" s="8"/>
      <c r="J669" s="8"/>
      <c r="K669" s="8">
        <v>146</v>
      </c>
      <c r="L669" s="8">
        <v>292</v>
      </c>
    </row>
    <row r="670" spans="1:13" s="246" customFormat="1" ht="38.25" customHeight="1" x14ac:dyDescent="0.2">
      <c r="A670" s="162">
        <v>1</v>
      </c>
      <c r="B670" s="247" t="s">
        <v>2546</v>
      </c>
      <c r="C670" s="422" t="s">
        <v>2547</v>
      </c>
      <c r="D670" s="423"/>
      <c r="E670" s="247" t="s">
        <v>2548</v>
      </c>
      <c r="F670" s="8">
        <v>10</v>
      </c>
      <c r="G670" s="8">
        <v>2</v>
      </c>
      <c r="H670" s="8"/>
      <c r="I670" s="8"/>
      <c r="J670" s="8"/>
      <c r="K670" s="8">
        <v>12</v>
      </c>
      <c r="L670" s="8">
        <v>26</v>
      </c>
      <c r="M670"/>
    </row>
    <row r="671" spans="1:13" ht="38.25" customHeight="1" x14ac:dyDescent="0.2">
      <c r="A671" s="162">
        <v>1</v>
      </c>
      <c r="B671" s="7" t="s">
        <v>773</v>
      </c>
      <c r="C671" s="415" t="s">
        <v>774</v>
      </c>
      <c r="D671" s="416"/>
      <c r="E671" s="7" t="s">
        <v>3077</v>
      </c>
      <c r="F671" s="8">
        <v>150</v>
      </c>
      <c r="G671" s="8"/>
      <c r="H671" s="8">
        <v>7</v>
      </c>
      <c r="I671" s="8"/>
      <c r="J671" s="8"/>
      <c r="K671" s="8">
        <v>157</v>
      </c>
      <c r="L671" s="8">
        <v>322</v>
      </c>
    </row>
    <row r="672" spans="1:13" ht="40.5" customHeight="1" x14ac:dyDescent="0.2">
      <c r="A672" s="162">
        <v>1</v>
      </c>
      <c r="B672" s="141" t="s">
        <v>775</v>
      </c>
      <c r="C672" s="415" t="s">
        <v>776</v>
      </c>
      <c r="D672" s="416"/>
      <c r="E672" s="7" t="s">
        <v>2804</v>
      </c>
      <c r="F672" s="8">
        <v>44</v>
      </c>
      <c r="G672" s="8"/>
      <c r="H672" s="8"/>
      <c r="I672" s="8"/>
      <c r="J672" s="8"/>
      <c r="K672" s="8">
        <v>44</v>
      </c>
      <c r="L672" s="8">
        <v>88</v>
      </c>
    </row>
    <row r="673" spans="1:15" ht="63.75" customHeight="1" x14ac:dyDescent="0.2">
      <c r="A673" s="162">
        <v>1</v>
      </c>
      <c r="B673" s="7" t="s">
        <v>777</v>
      </c>
      <c r="C673" s="415" t="s">
        <v>778</v>
      </c>
      <c r="D673" s="416"/>
      <c r="E673" s="7" t="s">
        <v>3091</v>
      </c>
      <c r="F673" s="8">
        <v>18</v>
      </c>
      <c r="G673" s="8"/>
      <c r="H673" s="8"/>
      <c r="I673" s="8"/>
      <c r="J673" s="8"/>
      <c r="K673" s="8">
        <v>18</v>
      </c>
      <c r="L673" s="8">
        <v>36</v>
      </c>
    </row>
    <row r="674" spans="1:15" ht="38.25" customHeight="1" x14ac:dyDescent="0.2">
      <c r="A674" s="162">
        <v>1</v>
      </c>
      <c r="B674" s="7" t="s">
        <v>779</v>
      </c>
      <c r="C674" s="415" t="s">
        <v>780</v>
      </c>
      <c r="D674" s="416"/>
      <c r="E674" s="7" t="s">
        <v>3092</v>
      </c>
      <c r="F674" s="8">
        <v>191</v>
      </c>
      <c r="G674" s="8"/>
      <c r="H674" s="8">
        <v>12</v>
      </c>
      <c r="I674" s="8"/>
      <c r="J674" s="8"/>
      <c r="K674" s="8">
        <v>203</v>
      </c>
      <c r="L674" s="8">
        <v>284</v>
      </c>
    </row>
    <row r="675" spans="1:15" ht="38.25" customHeight="1" x14ac:dyDescent="0.2">
      <c r="A675" s="162">
        <v>1</v>
      </c>
      <c r="B675" s="7" t="s">
        <v>781</v>
      </c>
      <c r="C675" s="415" t="s">
        <v>774</v>
      </c>
      <c r="D675" s="416"/>
      <c r="E675" s="7" t="s">
        <v>3077</v>
      </c>
      <c r="F675" s="8">
        <v>102</v>
      </c>
      <c r="G675" s="8"/>
      <c r="H675" s="8">
        <v>4</v>
      </c>
      <c r="I675" s="8"/>
      <c r="J675" s="8"/>
      <c r="K675" s="8">
        <v>106</v>
      </c>
      <c r="L675" s="8">
        <v>144</v>
      </c>
    </row>
    <row r="676" spans="1:15" ht="38.25" customHeight="1" x14ac:dyDescent="0.2">
      <c r="A676" s="162">
        <v>1</v>
      </c>
      <c r="B676" s="7" t="s">
        <v>782</v>
      </c>
      <c r="C676" s="415" t="s">
        <v>783</v>
      </c>
      <c r="D676" s="416"/>
      <c r="E676" s="7" t="s">
        <v>3093</v>
      </c>
      <c r="F676" s="8">
        <v>23</v>
      </c>
      <c r="G676" s="8"/>
      <c r="H676" s="8">
        <v>2</v>
      </c>
      <c r="I676" s="8"/>
      <c r="J676" s="8"/>
      <c r="K676" s="8">
        <v>25</v>
      </c>
      <c r="L676" s="8">
        <v>54</v>
      </c>
    </row>
    <row r="677" spans="1:15" ht="25.5" customHeight="1" x14ac:dyDescent="0.2">
      <c r="A677" s="162">
        <v>1</v>
      </c>
      <c r="B677" s="7" t="s">
        <v>784</v>
      </c>
      <c r="C677" s="415" t="s">
        <v>785</v>
      </c>
      <c r="D677" s="416"/>
      <c r="E677" s="7" t="s">
        <v>3094</v>
      </c>
      <c r="F677" s="8">
        <v>23</v>
      </c>
      <c r="G677" s="8"/>
      <c r="H677" s="8">
        <v>7</v>
      </c>
      <c r="I677" s="8"/>
      <c r="J677" s="8"/>
      <c r="K677" s="8">
        <v>30</v>
      </c>
      <c r="L677" s="8">
        <v>70</v>
      </c>
      <c r="M677" s="178"/>
    </row>
    <row r="678" spans="1:15" ht="38.25" customHeight="1" x14ac:dyDescent="0.2">
      <c r="A678" s="162">
        <v>1</v>
      </c>
      <c r="B678" s="7" t="s">
        <v>786</v>
      </c>
      <c r="C678" s="415" t="s">
        <v>787</v>
      </c>
      <c r="D678" s="416"/>
      <c r="E678" s="7" t="s">
        <v>2488</v>
      </c>
      <c r="F678" s="8">
        <v>37</v>
      </c>
      <c r="G678" s="8">
        <v>4</v>
      </c>
      <c r="H678" s="8">
        <v>3</v>
      </c>
      <c r="I678" s="8"/>
      <c r="J678" s="8"/>
      <c r="K678" s="8">
        <v>44</v>
      </c>
      <c r="L678" s="8">
        <v>96</v>
      </c>
      <c r="M678" s="218"/>
    </row>
    <row r="679" spans="1:15" s="178" customFormat="1" ht="38.25" customHeight="1" x14ac:dyDescent="0.2">
      <c r="A679" s="162">
        <v>1</v>
      </c>
      <c r="B679" s="179" t="s">
        <v>526</v>
      </c>
      <c r="C679" s="422" t="s">
        <v>2386</v>
      </c>
      <c r="D679" s="423"/>
      <c r="E679" s="179" t="s">
        <v>2387</v>
      </c>
      <c r="F679" s="8">
        <v>32</v>
      </c>
      <c r="G679" s="8"/>
      <c r="H679" s="8">
        <v>4</v>
      </c>
      <c r="I679" s="8"/>
      <c r="J679" s="8"/>
      <c r="K679" s="8">
        <v>36</v>
      </c>
      <c r="L679" s="8">
        <v>72</v>
      </c>
      <c r="M679"/>
    </row>
    <row r="680" spans="1:15" s="218" customFormat="1" ht="38.25" customHeight="1" x14ac:dyDescent="0.2">
      <c r="A680" s="162">
        <v>1</v>
      </c>
      <c r="B680" s="219" t="s">
        <v>2487</v>
      </c>
      <c r="C680" s="422" t="s">
        <v>787</v>
      </c>
      <c r="D680" s="423"/>
      <c r="E680" s="219" t="s">
        <v>2488</v>
      </c>
      <c r="F680" s="8">
        <v>117</v>
      </c>
      <c r="G680" s="8"/>
      <c r="H680" s="8"/>
      <c r="I680" s="8"/>
      <c r="J680" s="8"/>
      <c r="K680" s="8">
        <v>117</v>
      </c>
      <c r="L680" s="8">
        <v>236</v>
      </c>
      <c r="M680"/>
    </row>
    <row r="681" spans="1:15" ht="38.25" customHeight="1" x14ac:dyDescent="0.2">
      <c r="A681" s="162">
        <v>1</v>
      </c>
      <c r="B681" s="7" t="s">
        <v>788</v>
      </c>
      <c r="C681" s="415" t="s">
        <v>789</v>
      </c>
      <c r="D681" s="416"/>
      <c r="E681" s="7" t="s">
        <v>3095</v>
      </c>
      <c r="F681" s="8">
        <v>21</v>
      </c>
      <c r="G681" s="8"/>
      <c r="H681" s="8">
        <v>2</v>
      </c>
      <c r="I681" s="8"/>
      <c r="J681" s="8"/>
      <c r="K681" s="8">
        <v>23</v>
      </c>
      <c r="L681" s="8">
        <v>45</v>
      </c>
    </row>
    <row r="682" spans="1:15" ht="51" customHeight="1" x14ac:dyDescent="0.2">
      <c r="A682" s="162">
        <v>1</v>
      </c>
      <c r="B682" s="7" t="s">
        <v>790</v>
      </c>
      <c r="C682" s="415" t="s">
        <v>791</v>
      </c>
      <c r="D682" s="416"/>
      <c r="E682" s="7" t="s">
        <v>3096</v>
      </c>
      <c r="F682" s="8">
        <v>299</v>
      </c>
      <c r="G682" s="8"/>
      <c r="H682" s="8">
        <v>8</v>
      </c>
      <c r="I682" s="8"/>
      <c r="J682" s="8"/>
      <c r="K682" s="8">
        <v>307</v>
      </c>
      <c r="L682" s="8">
        <v>612</v>
      </c>
      <c r="M682" s="341"/>
    </row>
    <row r="683" spans="1:15" ht="38.25" customHeight="1" x14ac:dyDescent="0.2">
      <c r="A683" s="162">
        <v>1</v>
      </c>
      <c r="B683" s="7" t="s">
        <v>792</v>
      </c>
      <c r="C683" s="415" t="s">
        <v>793</v>
      </c>
      <c r="D683" s="416"/>
      <c r="E683" s="7" t="s">
        <v>3097</v>
      </c>
      <c r="F683" s="8">
        <v>34</v>
      </c>
      <c r="G683" s="8">
        <v>4</v>
      </c>
      <c r="H683" s="8"/>
      <c r="I683" s="8"/>
      <c r="J683" s="8"/>
      <c r="K683" s="8">
        <v>38</v>
      </c>
      <c r="L683" s="8">
        <v>75</v>
      </c>
    </row>
    <row r="684" spans="1:15" s="341" customFormat="1" ht="38.25" customHeight="1" x14ac:dyDescent="0.2">
      <c r="A684" s="162">
        <v>1</v>
      </c>
      <c r="B684" s="340" t="s">
        <v>2821</v>
      </c>
      <c r="C684" s="422" t="s">
        <v>2822</v>
      </c>
      <c r="D684" s="423"/>
      <c r="E684" s="340" t="s">
        <v>2823</v>
      </c>
      <c r="F684" s="8">
        <v>63</v>
      </c>
      <c r="G684" s="8"/>
      <c r="H684" s="8">
        <v>2</v>
      </c>
      <c r="I684" s="8"/>
      <c r="J684" s="8"/>
      <c r="K684" s="8">
        <v>65</v>
      </c>
      <c r="L684" s="8">
        <v>130</v>
      </c>
      <c r="M684"/>
    </row>
    <row r="685" spans="1:15" ht="38.25" customHeight="1" x14ac:dyDescent="0.2">
      <c r="A685" s="162">
        <v>1</v>
      </c>
      <c r="B685" s="7" t="s">
        <v>795</v>
      </c>
      <c r="C685" s="415" t="s">
        <v>796</v>
      </c>
      <c r="D685" s="416"/>
      <c r="E685" s="7" t="s">
        <v>3098</v>
      </c>
      <c r="F685" s="8">
        <v>12</v>
      </c>
      <c r="G685" s="8"/>
      <c r="H685" s="8"/>
      <c r="I685" s="8"/>
      <c r="J685" s="8"/>
      <c r="K685" s="8">
        <v>12</v>
      </c>
      <c r="L685" s="8">
        <v>23</v>
      </c>
    </row>
    <row r="686" spans="1:15" ht="38.25" x14ac:dyDescent="0.2">
      <c r="A686" s="162">
        <v>1</v>
      </c>
      <c r="B686" s="7" t="s">
        <v>797</v>
      </c>
      <c r="C686" s="415" t="s">
        <v>798</v>
      </c>
      <c r="D686" s="416"/>
      <c r="E686" s="7" t="s">
        <v>3099</v>
      </c>
      <c r="F686" s="8">
        <v>20</v>
      </c>
      <c r="G686" s="8"/>
      <c r="H686" s="8">
        <v>2</v>
      </c>
      <c r="I686" s="8"/>
      <c r="J686" s="8"/>
      <c r="K686" s="8">
        <v>22</v>
      </c>
      <c r="L686" s="8">
        <v>44</v>
      </c>
    </row>
    <row r="687" spans="1:15" ht="63.75" x14ac:dyDescent="0.2">
      <c r="A687" s="162">
        <v>1</v>
      </c>
      <c r="B687" s="7" t="s">
        <v>799</v>
      </c>
      <c r="C687" s="415" t="s">
        <v>3100</v>
      </c>
      <c r="D687" s="416"/>
      <c r="E687" s="222" t="s">
        <v>3101</v>
      </c>
      <c r="F687" s="8">
        <v>27</v>
      </c>
      <c r="G687" s="8"/>
      <c r="H687" s="8">
        <v>2</v>
      </c>
      <c r="I687" s="8"/>
      <c r="J687" s="8"/>
      <c r="K687" s="8">
        <v>29</v>
      </c>
      <c r="L687" s="8">
        <v>52</v>
      </c>
      <c r="M687" s="129"/>
    </row>
    <row r="688" spans="1:15" ht="38.25" customHeight="1" x14ac:dyDescent="0.2">
      <c r="A688" s="162">
        <v>1</v>
      </c>
      <c r="B688" s="7" t="s">
        <v>2498</v>
      </c>
      <c r="C688" s="415" t="s">
        <v>2499</v>
      </c>
      <c r="D688" s="416"/>
      <c r="E688" s="7" t="s">
        <v>3077</v>
      </c>
      <c r="F688" s="8">
        <v>67</v>
      </c>
      <c r="G688" s="8"/>
      <c r="H688" s="8"/>
      <c r="I688" s="8"/>
      <c r="J688" s="8"/>
      <c r="K688" s="8">
        <v>67</v>
      </c>
      <c r="L688" s="8">
        <v>134</v>
      </c>
      <c r="O688" s="146"/>
    </row>
    <row r="689" spans="1:13" s="129" customFormat="1" ht="28.5" customHeight="1" x14ac:dyDescent="0.2">
      <c r="A689" s="162">
        <v>1</v>
      </c>
      <c r="B689" s="141" t="s">
        <v>2214</v>
      </c>
      <c r="C689" s="439" t="s">
        <v>2217</v>
      </c>
      <c r="D689" s="440"/>
      <c r="E689" s="130" t="s">
        <v>2218</v>
      </c>
      <c r="F689" s="8">
        <v>20</v>
      </c>
      <c r="G689" s="8"/>
      <c r="H689" s="8">
        <v>4</v>
      </c>
      <c r="I689" s="8"/>
      <c r="J689" s="8"/>
      <c r="K689" s="8">
        <v>24</v>
      </c>
      <c r="L689" s="8">
        <v>48</v>
      </c>
      <c r="M689"/>
    </row>
    <row r="690" spans="1:13" x14ac:dyDescent="0.2">
      <c r="A690" s="15">
        <f>COUNT(A691:A694)</f>
        <v>4</v>
      </c>
      <c r="B690" s="5" t="s">
        <v>36</v>
      </c>
      <c r="C690" s="413"/>
      <c r="D690" s="414"/>
      <c r="E690" s="5"/>
      <c r="F690" s="6">
        <f t="shared" ref="F690:L690" si="90">SUM(F691:F694)</f>
        <v>539</v>
      </c>
      <c r="G690" s="6">
        <f t="shared" si="90"/>
        <v>0</v>
      </c>
      <c r="H690" s="6">
        <f t="shared" si="90"/>
        <v>94</v>
      </c>
      <c r="I690" s="6">
        <f t="shared" si="90"/>
        <v>0</v>
      </c>
      <c r="J690" s="6">
        <f t="shared" si="90"/>
        <v>0</v>
      </c>
      <c r="K690" s="6">
        <f t="shared" si="90"/>
        <v>633</v>
      </c>
      <c r="L690" s="6">
        <f t="shared" si="90"/>
        <v>1266</v>
      </c>
      <c r="M690" s="332"/>
    </row>
    <row r="691" spans="1:13" ht="38.25" customHeight="1" x14ac:dyDescent="0.2">
      <c r="A691" s="162">
        <v>1</v>
      </c>
      <c r="B691" s="7" t="s">
        <v>771</v>
      </c>
      <c r="C691" s="415" t="s">
        <v>772</v>
      </c>
      <c r="D691" s="416"/>
      <c r="E691" s="7" t="s">
        <v>3102</v>
      </c>
      <c r="F691" s="8">
        <v>163</v>
      </c>
      <c r="G691" s="8"/>
      <c r="H691" s="8">
        <v>67</v>
      </c>
      <c r="I691" s="8"/>
      <c r="J691" s="8"/>
      <c r="K691" s="8">
        <v>230</v>
      </c>
      <c r="L691" s="8">
        <v>460</v>
      </c>
    </row>
    <row r="692" spans="1:13" s="332" customFormat="1" ht="38.25" customHeight="1" x14ac:dyDescent="0.2">
      <c r="A692" s="162">
        <v>1</v>
      </c>
      <c r="B692" s="331" t="s">
        <v>2773</v>
      </c>
      <c r="C692" s="422" t="s">
        <v>2774</v>
      </c>
      <c r="D692" s="423"/>
      <c r="E692" s="331" t="s">
        <v>2775</v>
      </c>
      <c r="F692" s="8">
        <v>110</v>
      </c>
      <c r="G692" s="8"/>
      <c r="H692" s="8">
        <v>23</v>
      </c>
      <c r="I692" s="8"/>
      <c r="J692" s="8"/>
      <c r="K692" s="8">
        <v>133</v>
      </c>
      <c r="L692" s="8">
        <v>266</v>
      </c>
      <c r="M692" s="324"/>
    </row>
    <row r="693" spans="1:13" ht="38.25" customHeight="1" x14ac:dyDescent="0.2">
      <c r="A693" s="162">
        <v>1</v>
      </c>
      <c r="B693" s="7" t="s">
        <v>802</v>
      </c>
      <c r="C693" s="415" t="s">
        <v>803</v>
      </c>
      <c r="D693" s="416"/>
      <c r="E693" s="7" t="s">
        <v>3102</v>
      </c>
      <c r="F693" s="8">
        <v>206</v>
      </c>
      <c r="G693" s="8"/>
      <c r="H693" s="8">
        <v>4</v>
      </c>
      <c r="I693" s="8"/>
      <c r="J693" s="8"/>
      <c r="K693" s="8">
        <v>210</v>
      </c>
      <c r="L693" s="8">
        <v>420</v>
      </c>
    </row>
    <row r="694" spans="1:13" s="324" customFormat="1" ht="38.25" customHeight="1" x14ac:dyDescent="0.2">
      <c r="A694" s="162">
        <v>1</v>
      </c>
      <c r="B694" s="322" t="s">
        <v>2755</v>
      </c>
      <c r="C694" s="422" t="s">
        <v>2756</v>
      </c>
      <c r="D694" s="423"/>
      <c r="E694" s="322" t="s">
        <v>2757</v>
      </c>
      <c r="F694" s="8">
        <v>60</v>
      </c>
      <c r="G694" s="8"/>
      <c r="H694" s="8"/>
      <c r="I694" s="8"/>
      <c r="J694" s="8"/>
      <c r="K694" s="8">
        <v>60</v>
      </c>
      <c r="L694" s="8">
        <v>120</v>
      </c>
      <c r="M694"/>
    </row>
    <row r="695" spans="1:13" x14ac:dyDescent="0.2">
      <c r="A695" s="16">
        <f>SUM(A637+A639+A665+A690)</f>
        <v>54</v>
      </c>
      <c r="B695" s="17"/>
      <c r="C695" s="417"/>
      <c r="D695" s="418"/>
      <c r="E695" s="17"/>
      <c r="F695" s="9">
        <f t="shared" ref="F695:L695" si="91">SUM(F637+F639+F665+F690)</f>
        <v>3350</v>
      </c>
      <c r="G695" s="163">
        <f t="shared" si="91"/>
        <v>71</v>
      </c>
      <c r="H695" s="163">
        <f t="shared" si="91"/>
        <v>251</v>
      </c>
      <c r="I695" s="163">
        <f t="shared" si="91"/>
        <v>0</v>
      </c>
      <c r="J695" s="163">
        <f t="shared" si="91"/>
        <v>0</v>
      </c>
      <c r="K695" s="163">
        <f t="shared" si="91"/>
        <v>3672</v>
      </c>
      <c r="L695" s="163">
        <f t="shared" si="91"/>
        <v>7324</v>
      </c>
    </row>
    <row r="696" spans="1:13" x14ac:dyDescent="0.2">
      <c r="A696" s="2"/>
      <c r="B696" s="2"/>
      <c r="C696" s="421"/>
      <c r="D696" s="421"/>
      <c r="E696" s="2"/>
      <c r="F696" s="2"/>
      <c r="G696" s="2"/>
      <c r="H696" s="2"/>
      <c r="I696" s="2"/>
      <c r="J696" s="2"/>
      <c r="K696" s="2"/>
      <c r="L696" s="2"/>
    </row>
    <row r="697" spans="1:13" ht="12.75" customHeight="1" x14ac:dyDescent="0.2">
      <c r="A697" s="427" t="s">
        <v>2</v>
      </c>
      <c r="B697" s="427"/>
      <c r="C697" s="427"/>
      <c r="D697" s="427"/>
      <c r="E697" s="2"/>
      <c r="F697" s="435" t="s">
        <v>11</v>
      </c>
      <c r="G697" s="398"/>
      <c r="H697" s="398"/>
      <c r="I697" s="398"/>
      <c r="J697" s="398"/>
      <c r="K697" s="398"/>
      <c r="L697" s="398"/>
    </row>
    <row r="698" spans="1:13" ht="12.75" customHeight="1" x14ac:dyDescent="0.2">
      <c r="A698" s="11" t="s">
        <v>53</v>
      </c>
      <c r="B698" s="11" t="s">
        <v>54</v>
      </c>
      <c r="C698" s="428" t="s">
        <v>55</v>
      </c>
      <c r="D698" s="429"/>
      <c r="E698" s="11" t="s">
        <v>56</v>
      </c>
      <c r="F698" s="12"/>
      <c r="G698" s="434" t="s">
        <v>57</v>
      </c>
      <c r="H698" s="388"/>
      <c r="I698" s="388"/>
      <c r="J698" s="388"/>
      <c r="K698" s="389"/>
      <c r="L698" s="12"/>
    </row>
    <row r="699" spans="1:13" ht="25.5" customHeight="1" x14ac:dyDescent="0.2">
      <c r="A699" s="13"/>
      <c r="B699" s="13" t="s">
        <v>58</v>
      </c>
      <c r="C699" s="419" t="s">
        <v>59</v>
      </c>
      <c r="D699" s="420"/>
      <c r="E699" s="14" t="s">
        <v>60</v>
      </c>
      <c r="F699" s="12" t="s">
        <v>61</v>
      </c>
      <c r="G699" s="12" t="s">
        <v>62</v>
      </c>
      <c r="H699" s="12" t="s">
        <v>63</v>
      </c>
      <c r="I699" s="12" t="s">
        <v>64</v>
      </c>
      <c r="J699" s="12" t="s">
        <v>65</v>
      </c>
      <c r="K699" s="12" t="s">
        <v>66</v>
      </c>
      <c r="L699" s="12" t="s">
        <v>67</v>
      </c>
    </row>
    <row r="700" spans="1:13" x14ac:dyDescent="0.2">
      <c r="A700" s="15">
        <f>COUNT(A701)</f>
        <v>0</v>
      </c>
      <c r="B700" s="5" t="s">
        <v>33</v>
      </c>
      <c r="C700" s="413"/>
      <c r="D700" s="414"/>
      <c r="E700" s="5"/>
      <c r="F700" s="6">
        <f>SUM(F701)</f>
        <v>0</v>
      </c>
      <c r="G700" s="6">
        <f t="shared" ref="G700:L700" si="92">SUM(G701)</f>
        <v>0</v>
      </c>
      <c r="H700" s="6">
        <f t="shared" si="92"/>
        <v>0</v>
      </c>
      <c r="I700" s="6">
        <f t="shared" si="92"/>
        <v>0</v>
      </c>
      <c r="J700" s="6">
        <f t="shared" si="92"/>
        <v>0</v>
      </c>
      <c r="K700" s="6">
        <f t="shared" si="92"/>
        <v>0</v>
      </c>
      <c r="L700" s="6">
        <f t="shared" si="92"/>
        <v>0</v>
      </c>
    </row>
    <row r="701" spans="1:13" ht="25.5" x14ac:dyDescent="0.2">
      <c r="A701" s="162"/>
      <c r="B701" s="7"/>
      <c r="C701" s="415" t="s">
        <v>226</v>
      </c>
      <c r="D701" s="416"/>
      <c r="E701" s="7" t="s">
        <v>227</v>
      </c>
      <c r="F701" s="8"/>
      <c r="G701" s="8"/>
      <c r="H701" s="8"/>
      <c r="I701" s="8"/>
      <c r="J701" s="8"/>
      <c r="K701" s="8"/>
      <c r="L701" s="8"/>
    </row>
    <row r="702" spans="1:13" x14ac:dyDescent="0.2">
      <c r="A702" s="15">
        <f>COUNT(A703:A703)</f>
        <v>1</v>
      </c>
      <c r="B702" s="5" t="s">
        <v>34</v>
      </c>
      <c r="C702" s="413"/>
      <c r="D702" s="414"/>
      <c r="E702" s="5"/>
      <c r="F702" s="6">
        <f t="shared" ref="F702:L702" si="93">SUM(F703:F703)</f>
        <v>6</v>
      </c>
      <c r="G702" s="6">
        <f t="shared" si="93"/>
        <v>0</v>
      </c>
      <c r="H702" s="6">
        <f t="shared" si="93"/>
        <v>8</v>
      </c>
      <c r="I702" s="6">
        <f t="shared" si="93"/>
        <v>0</v>
      </c>
      <c r="J702" s="6">
        <f t="shared" si="93"/>
        <v>0</v>
      </c>
      <c r="K702" s="6">
        <f t="shared" si="93"/>
        <v>14</v>
      </c>
      <c r="L702" s="6">
        <f t="shared" si="93"/>
        <v>27</v>
      </c>
    </row>
    <row r="703" spans="1:13" ht="51" customHeight="1" x14ac:dyDescent="0.2">
      <c r="A703" s="162">
        <v>1</v>
      </c>
      <c r="B703" s="7" t="s">
        <v>806</v>
      </c>
      <c r="C703" s="415" t="s">
        <v>807</v>
      </c>
      <c r="D703" s="416"/>
      <c r="E703" s="7" t="s">
        <v>3104</v>
      </c>
      <c r="F703" s="8">
        <v>6</v>
      </c>
      <c r="G703" s="8"/>
      <c r="H703" s="8">
        <v>8</v>
      </c>
      <c r="I703" s="8"/>
      <c r="J703" s="8"/>
      <c r="K703" s="8">
        <v>14</v>
      </c>
      <c r="L703" s="8">
        <v>27</v>
      </c>
    </row>
    <row r="704" spans="1:13" x14ac:dyDescent="0.2">
      <c r="A704" s="15">
        <f>COUNT(A705)</f>
        <v>0</v>
      </c>
      <c r="B704" s="5" t="s">
        <v>35</v>
      </c>
      <c r="C704" s="413"/>
      <c r="D704" s="414"/>
      <c r="E704" s="5"/>
      <c r="F704" s="6">
        <f>SUM(F705)</f>
        <v>0</v>
      </c>
      <c r="G704" s="6">
        <f t="shared" ref="G704" si="94">SUM(G705)</f>
        <v>0</v>
      </c>
      <c r="H704" s="6">
        <f t="shared" ref="H704" si="95">SUM(H705)</f>
        <v>0</v>
      </c>
      <c r="I704" s="6">
        <f t="shared" ref="I704" si="96">SUM(I705)</f>
        <v>0</v>
      </c>
      <c r="J704" s="6">
        <f t="shared" ref="J704" si="97">SUM(J705)</f>
        <v>0</v>
      </c>
      <c r="K704" s="6">
        <f t="shared" ref="K704" si="98">SUM(K705)</f>
        <v>0</v>
      </c>
      <c r="L704" s="6">
        <f t="shared" ref="L704" si="99">SUM(L705)</f>
        <v>0</v>
      </c>
    </row>
    <row r="705" spans="1:12" ht="25.5" x14ac:dyDescent="0.2">
      <c r="A705" s="162"/>
      <c r="B705" s="7"/>
      <c r="C705" s="415" t="s">
        <v>226</v>
      </c>
      <c r="D705" s="416"/>
      <c r="E705" s="7" t="s">
        <v>227</v>
      </c>
      <c r="F705" s="8"/>
      <c r="G705" s="8"/>
      <c r="H705" s="8"/>
      <c r="I705" s="8"/>
      <c r="J705" s="8"/>
      <c r="K705" s="8"/>
      <c r="L705" s="8"/>
    </row>
    <row r="706" spans="1:12" x14ac:dyDescent="0.2">
      <c r="A706" s="15">
        <f>COUNT(A707)</f>
        <v>0</v>
      </c>
      <c r="B706" s="5" t="s">
        <v>36</v>
      </c>
      <c r="C706" s="413"/>
      <c r="D706" s="414"/>
      <c r="E706" s="5"/>
      <c r="F706" s="6">
        <f>SUM(F707)</f>
        <v>0</v>
      </c>
      <c r="G706" s="6">
        <f t="shared" ref="G706" si="100">SUM(G707)</f>
        <v>0</v>
      </c>
      <c r="H706" s="6">
        <f t="shared" ref="H706" si="101">SUM(H707)</f>
        <v>0</v>
      </c>
      <c r="I706" s="6">
        <f t="shared" ref="I706" si="102">SUM(I707)</f>
        <v>0</v>
      </c>
      <c r="J706" s="6">
        <f t="shared" ref="J706" si="103">SUM(J707)</f>
        <v>0</v>
      </c>
      <c r="K706" s="6">
        <f t="shared" ref="K706" si="104">SUM(K707)</f>
        <v>0</v>
      </c>
      <c r="L706" s="6">
        <f t="shared" ref="L706" si="105">SUM(L707)</f>
        <v>0</v>
      </c>
    </row>
    <row r="707" spans="1:12" ht="25.5" x14ac:dyDescent="0.2">
      <c r="A707" s="162"/>
      <c r="B707" s="7"/>
      <c r="C707" s="415" t="s">
        <v>226</v>
      </c>
      <c r="D707" s="416"/>
      <c r="E707" s="7" t="s">
        <v>227</v>
      </c>
      <c r="F707" s="8"/>
      <c r="G707" s="8"/>
      <c r="H707" s="8"/>
      <c r="I707" s="8"/>
      <c r="J707" s="8"/>
      <c r="K707" s="8"/>
      <c r="L707" s="8"/>
    </row>
    <row r="708" spans="1:12" x14ac:dyDescent="0.2">
      <c r="A708" s="16">
        <f>SUM(A700+A702+A704+A706)</f>
        <v>1</v>
      </c>
      <c r="B708" s="17"/>
      <c r="C708" s="417"/>
      <c r="D708" s="418"/>
      <c r="E708" s="17"/>
      <c r="F708" s="9">
        <f t="shared" ref="F708:L708" si="106">SUM(F700+F702+F704+F706)</f>
        <v>6</v>
      </c>
      <c r="G708" s="163">
        <f t="shared" si="106"/>
        <v>0</v>
      </c>
      <c r="H708" s="163">
        <f t="shared" si="106"/>
        <v>8</v>
      </c>
      <c r="I708" s="163">
        <f t="shared" si="106"/>
        <v>0</v>
      </c>
      <c r="J708" s="163">
        <f t="shared" si="106"/>
        <v>0</v>
      </c>
      <c r="K708" s="163">
        <f t="shared" si="106"/>
        <v>14</v>
      </c>
      <c r="L708" s="163">
        <f t="shared" si="106"/>
        <v>27</v>
      </c>
    </row>
    <row r="709" spans="1:12" x14ac:dyDescent="0.2">
      <c r="A709" s="2"/>
      <c r="B709" s="2"/>
      <c r="C709" s="421"/>
      <c r="D709" s="421"/>
      <c r="E709" s="2"/>
      <c r="F709" s="2"/>
      <c r="G709" s="2"/>
      <c r="H709" s="2"/>
      <c r="I709" s="2"/>
      <c r="J709" s="2"/>
      <c r="K709" s="2"/>
      <c r="L709" s="2"/>
    </row>
    <row r="710" spans="1:12" ht="12.75" customHeight="1" x14ac:dyDescent="0.2">
      <c r="A710" s="427" t="s">
        <v>3</v>
      </c>
      <c r="B710" s="427"/>
      <c r="C710" s="427"/>
      <c r="D710" s="427"/>
      <c r="E710" s="2"/>
      <c r="F710" s="435" t="s">
        <v>11</v>
      </c>
      <c r="G710" s="398"/>
      <c r="H710" s="398"/>
      <c r="I710" s="398"/>
      <c r="J710" s="398"/>
      <c r="K710" s="398"/>
      <c r="L710" s="398"/>
    </row>
    <row r="711" spans="1:12" ht="12.75" customHeight="1" x14ac:dyDescent="0.2">
      <c r="A711" s="11" t="s">
        <v>53</v>
      </c>
      <c r="B711" s="11" t="s">
        <v>54</v>
      </c>
      <c r="C711" s="428" t="s">
        <v>55</v>
      </c>
      <c r="D711" s="429"/>
      <c r="E711" s="11" t="s">
        <v>56</v>
      </c>
      <c r="F711" s="12"/>
      <c r="G711" s="434" t="s">
        <v>57</v>
      </c>
      <c r="H711" s="388"/>
      <c r="I711" s="388"/>
      <c r="J711" s="388"/>
      <c r="K711" s="389"/>
      <c r="L711" s="12"/>
    </row>
    <row r="712" spans="1:12" ht="25.5" customHeight="1" x14ac:dyDescent="0.2">
      <c r="A712" s="13"/>
      <c r="B712" s="13" t="s">
        <v>58</v>
      </c>
      <c r="C712" s="419" t="s">
        <v>59</v>
      </c>
      <c r="D712" s="420"/>
      <c r="E712" s="14" t="s">
        <v>60</v>
      </c>
      <c r="F712" s="12" t="s">
        <v>61</v>
      </c>
      <c r="G712" s="12" t="s">
        <v>62</v>
      </c>
      <c r="H712" s="12" t="s">
        <v>63</v>
      </c>
      <c r="I712" s="12" t="s">
        <v>64</v>
      </c>
      <c r="J712" s="12" t="s">
        <v>65</v>
      </c>
      <c r="K712" s="12" t="s">
        <v>66</v>
      </c>
      <c r="L712" s="12" t="s">
        <v>67</v>
      </c>
    </row>
    <row r="713" spans="1:12" x14ac:dyDescent="0.2">
      <c r="A713" s="15">
        <f>COUNT(A714)</f>
        <v>0</v>
      </c>
      <c r="B713" s="5" t="s">
        <v>33</v>
      </c>
      <c r="C713" s="413"/>
      <c r="D713" s="414"/>
      <c r="E713" s="5"/>
      <c r="F713" s="6">
        <f>SUM(F714)</f>
        <v>0</v>
      </c>
      <c r="G713" s="6">
        <f t="shared" ref="G713:L713" si="107">SUM(G714)</f>
        <v>0</v>
      </c>
      <c r="H713" s="6">
        <f t="shared" si="107"/>
        <v>0</v>
      </c>
      <c r="I713" s="6">
        <f t="shared" si="107"/>
        <v>0</v>
      </c>
      <c r="J713" s="6">
        <f t="shared" si="107"/>
        <v>0</v>
      </c>
      <c r="K713" s="6">
        <f t="shared" si="107"/>
        <v>0</v>
      </c>
      <c r="L713" s="6">
        <f t="shared" si="107"/>
        <v>0</v>
      </c>
    </row>
    <row r="714" spans="1:12" ht="25.5" x14ac:dyDescent="0.2">
      <c r="A714" s="162"/>
      <c r="B714" s="7"/>
      <c r="C714" s="415" t="s">
        <v>226</v>
      </c>
      <c r="D714" s="416"/>
      <c r="E714" s="7" t="s">
        <v>227</v>
      </c>
      <c r="F714" s="8"/>
      <c r="G714" s="8"/>
      <c r="H714" s="8"/>
      <c r="I714" s="8"/>
      <c r="J714" s="8"/>
      <c r="K714" s="8"/>
      <c r="L714" s="8"/>
    </row>
    <row r="715" spans="1:12" x14ac:dyDescent="0.2">
      <c r="A715" s="15">
        <f>COUNT(A716:A719)</f>
        <v>4</v>
      </c>
      <c r="B715" s="5" t="s">
        <v>34</v>
      </c>
      <c r="C715" s="413"/>
      <c r="D715" s="414"/>
      <c r="E715" s="5"/>
      <c r="F715" s="6">
        <f>SUM(F716:F719)</f>
        <v>310</v>
      </c>
      <c r="G715" s="6">
        <f t="shared" ref="G715:L715" si="108">SUM(G716:G719)</f>
        <v>48</v>
      </c>
      <c r="H715" s="6">
        <f t="shared" si="108"/>
        <v>16</v>
      </c>
      <c r="I715" s="6">
        <f t="shared" si="108"/>
        <v>87</v>
      </c>
      <c r="J715" s="6">
        <f t="shared" si="108"/>
        <v>6</v>
      </c>
      <c r="K715" s="6">
        <f t="shared" si="108"/>
        <v>467</v>
      </c>
      <c r="L715" s="6">
        <f t="shared" si="108"/>
        <v>1039</v>
      </c>
    </row>
    <row r="716" spans="1:12" ht="38.25" customHeight="1" x14ac:dyDescent="0.2">
      <c r="A716" s="162">
        <v>1</v>
      </c>
      <c r="B716" s="7" t="s">
        <v>808</v>
      </c>
      <c r="C716" s="415" t="s">
        <v>809</v>
      </c>
      <c r="D716" s="416"/>
      <c r="E716" s="212" t="s">
        <v>3105</v>
      </c>
      <c r="F716" s="8">
        <v>145</v>
      </c>
      <c r="G716" s="8">
        <v>42</v>
      </c>
      <c r="H716" s="8"/>
      <c r="I716" s="8"/>
      <c r="J716" s="8"/>
      <c r="K716" s="8">
        <v>187</v>
      </c>
      <c r="L716" s="8">
        <v>457</v>
      </c>
    </row>
    <row r="717" spans="1:12" ht="25.5" customHeight="1" x14ac:dyDescent="0.2">
      <c r="A717" s="162">
        <v>1</v>
      </c>
      <c r="B717" s="7" t="s">
        <v>810</v>
      </c>
      <c r="C717" s="415" t="s">
        <v>811</v>
      </c>
      <c r="D717" s="416"/>
      <c r="E717" s="7" t="s">
        <v>3094</v>
      </c>
      <c r="F717" s="8">
        <v>104</v>
      </c>
      <c r="G717" s="8"/>
      <c r="H717" s="8">
        <v>16</v>
      </c>
      <c r="I717" s="8"/>
      <c r="J717" s="8">
        <v>4</v>
      </c>
      <c r="K717" s="8">
        <v>124</v>
      </c>
      <c r="L717" s="8">
        <v>251</v>
      </c>
    </row>
    <row r="718" spans="1:12" ht="38.25" customHeight="1" x14ac:dyDescent="0.2">
      <c r="A718" s="162">
        <v>1</v>
      </c>
      <c r="B718" s="7" t="s">
        <v>812</v>
      </c>
      <c r="C718" s="415" t="s">
        <v>813</v>
      </c>
      <c r="D718" s="416"/>
      <c r="E718" s="7" t="s">
        <v>3106</v>
      </c>
      <c r="F718" s="8"/>
      <c r="G718" s="8"/>
      <c r="H718" s="8"/>
      <c r="I718" s="8">
        <v>87</v>
      </c>
      <c r="J718" s="8">
        <v>2</v>
      </c>
      <c r="K718" s="8">
        <v>89</v>
      </c>
      <c r="L718" s="8">
        <v>180</v>
      </c>
    </row>
    <row r="719" spans="1:12" ht="38.25" customHeight="1" x14ac:dyDescent="0.2">
      <c r="A719" s="162">
        <v>1</v>
      </c>
      <c r="B719" s="7" t="s">
        <v>814</v>
      </c>
      <c r="C719" s="415" t="s">
        <v>815</v>
      </c>
      <c r="D719" s="416"/>
      <c r="E719" s="7" t="s">
        <v>3107</v>
      </c>
      <c r="F719" s="8">
        <v>61</v>
      </c>
      <c r="G719" s="8">
        <v>6</v>
      </c>
      <c r="H719" s="8"/>
      <c r="I719" s="8"/>
      <c r="J719" s="8"/>
      <c r="K719" s="8">
        <v>67</v>
      </c>
      <c r="L719" s="8">
        <v>151</v>
      </c>
    </row>
    <row r="720" spans="1:12" x14ac:dyDescent="0.2">
      <c r="A720" s="15">
        <f>COUNT(A721:A722)</f>
        <v>2</v>
      </c>
      <c r="B720" s="5" t="s">
        <v>35</v>
      </c>
      <c r="C720" s="413"/>
      <c r="D720" s="414"/>
      <c r="E720" s="5"/>
      <c r="F720" s="6">
        <f>SUM(F721:F722)</f>
        <v>69</v>
      </c>
      <c r="G720" s="6">
        <f t="shared" ref="G720:L720" si="109">SUM(G721:G722)</f>
        <v>0</v>
      </c>
      <c r="H720" s="6">
        <f t="shared" si="109"/>
        <v>0</v>
      </c>
      <c r="I720" s="6">
        <f t="shared" si="109"/>
        <v>126</v>
      </c>
      <c r="J720" s="6">
        <f t="shared" si="109"/>
        <v>407</v>
      </c>
      <c r="K720" s="6">
        <f t="shared" si="109"/>
        <v>602</v>
      </c>
      <c r="L720" s="6">
        <f t="shared" si="109"/>
        <v>1838</v>
      </c>
    </row>
    <row r="721" spans="1:13" ht="38.25" customHeight="1" x14ac:dyDescent="0.2">
      <c r="A721" s="162">
        <v>1</v>
      </c>
      <c r="B721" s="141" t="s">
        <v>816</v>
      </c>
      <c r="C721" s="415" t="s">
        <v>817</v>
      </c>
      <c r="D721" s="416"/>
      <c r="E721" s="7" t="s">
        <v>3108</v>
      </c>
      <c r="F721" s="8">
        <v>69</v>
      </c>
      <c r="G721" s="8"/>
      <c r="H721" s="8"/>
      <c r="I721" s="8"/>
      <c r="J721" s="8">
        <v>96</v>
      </c>
      <c r="K721" s="8">
        <v>165</v>
      </c>
      <c r="L721" s="8">
        <v>534</v>
      </c>
      <c r="M721" s="371"/>
    </row>
    <row r="722" spans="1:13" ht="38.25" customHeight="1" x14ac:dyDescent="0.2">
      <c r="A722" s="162">
        <v>1</v>
      </c>
      <c r="B722" s="7" t="s">
        <v>818</v>
      </c>
      <c r="C722" s="415" t="s">
        <v>819</v>
      </c>
      <c r="D722" s="416"/>
      <c r="E722" s="7" t="s">
        <v>3109</v>
      </c>
      <c r="F722" s="8"/>
      <c r="G722" s="8"/>
      <c r="H722" s="8"/>
      <c r="I722" s="8">
        <v>126</v>
      </c>
      <c r="J722" s="8">
        <v>311</v>
      </c>
      <c r="K722" s="8">
        <v>437</v>
      </c>
      <c r="L722" s="8">
        <v>1304</v>
      </c>
      <c r="M722" s="259"/>
    </row>
    <row r="723" spans="1:13" x14ac:dyDescent="0.2">
      <c r="A723" s="15">
        <f>SUM(A724:A725)</f>
        <v>2</v>
      </c>
      <c r="B723" s="5" t="s">
        <v>36</v>
      </c>
      <c r="C723" s="413"/>
      <c r="D723" s="414"/>
      <c r="E723" s="5"/>
      <c r="F723" s="6">
        <f>SUM(F724:F725)</f>
        <v>0</v>
      </c>
      <c r="G723" s="6">
        <f t="shared" ref="G723:L723" si="110">SUM(G724:G725)</f>
        <v>0</v>
      </c>
      <c r="H723" s="6">
        <f t="shared" si="110"/>
        <v>0</v>
      </c>
      <c r="I723" s="6">
        <f t="shared" si="110"/>
        <v>28</v>
      </c>
      <c r="J723" s="6">
        <f t="shared" si="110"/>
        <v>51</v>
      </c>
      <c r="K723" s="6">
        <f t="shared" si="110"/>
        <v>79</v>
      </c>
      <c r="L723" s="6">
        <f t="shared" si="110"/>
        <v>307</v>
      </c>
      <c r="M723" s="324"/>
    </row>
    <row r="724" spans="1:13" s="259" customFormat="1" ht="51" x14ac:dyDescent="0.2">
      <c r="A724" s="162">
        <v>1</v>
      </c>
      <c r="B724" s="260" t="s">
        <v>2600</v>
      </c>
      <c r="C724" s="422" t="s">
        <v>2601</v>
      </c>
      <c r="D724" s="423"/>
      <c r="E724" s="260" t="s">
        <v>2602</v>
      </c>
      <c r="F724" s="8"/>
      <c r="G724" s="8"/>
      <c r="H724" s="8"/>
      <c r="I724" s="8"/>
      <c r="J724" s="8">
        <v>19</v>
      </c>
      <c r="K724" s="8">
        <v>19</v>
      </c>
      <c r="L724" s="8">
        <v>94</v>
      </c>
      <c r="M724"/>
    </row>
    <row r="725" spans="1:13" s="324" customFormat="1" ht="38.25" x14ac:dyDescent="0.2">
      <c r="A725" s="162">
        <v>1</v>
      </c>
      <c r="B725" s="322" t="s">
        <v>2755</v>
      </c>
      <c r="C725" s="422" t="s">
        <v>2756</v>
      </c>
      <c r="D725" s="423"/>
      <c r="E725" s="322" t="s">
        <v>2758</v>
      </c>
      <c r="F725" s="8"/>
      <c r="G725" s="8"/>
      <c r="H725" s="8"/>
      <c r="I725" s="8">
        <v>28</v>
      </c>
      <c r="J725" s="8">
        <v>32</v>
      </c>
      <c r="K725" s="8">
        <v>60</v>
      </c>
      <c r="L725" s="8">
        <v>213</v>
      </c>
      <c r="M725"/>
    </row>
    <row r="726" spans="1:13" x14ac:dyDescent="0.2">
      <c r="A726" s="16">
        <f>SUM(A713+A715+A720+A723)</f>
        <v>8</v>
      </c>
      <c r="B726" s="17"/>
      <c r="C726" s="417"/>
      <c r="D726" s="418"/>
      <c r="E726" s="17"/>
      <c r="F726" s="9">
        <f>SUM(F713+F715+F720+F723)</f>
        <v>379</v>
      </c>
      <c r="G726" s="163">
        <f t="shared" ref="G726:L726" si="111">SUM(G713+G715+G720+G723)</f>
        <v>48</v>
      </c>
      <c r="H726" s="163">
        <f t="shared" si="111"/>
        <v>16</v>
      </c>
      <c r="I726" s="163">
        <f t="shared" si="111"/>
        <v>241</v>
      </c>
      <c r="J726" s="163">
        <f t="shared" si="111"/>
        <v>464</v>
      </c>
      <c r="K726" s="163">
        <f t="shared" si="111"/>
        <v>1148</v>
      </c>
      <c r="L726" s="163">
        <f t="shared" si="111"/>
        <v>3184</v>
      </c>
    </row>
    <row r="727" spans="1:13" x14ac:dyDescent="0.2">
      <c r="A727" s="2"/>
      <c r="B727" s="2"/>
      <c r="C727" s="421"/>
      <c r="D727" s="421"/>
      <c r="E727" s="2"/>
      <c r="F727" s="2"/>
      <c r="G727" s="2"/>
      <c r="H727" s="2"/>
      <c r="I727" s="2"/>
      <c r="J727" s="2"/>
      <c r="K727" s="2"/>
      <c r="L727" s="2"/>
    </row>
    <row r="728" spans="1:13" ht="12.75" customHeight="1" x14ac:dyDescent="0.2">
      <c r="A728" s="427" t="s">
        <v>4</v>
      </c>
      <c r="B728" s="427"/>
      <c r="C728" s="427"/>
      <c r="D728" s="427"/>
      <c r="E728" s="2"/>
      <c r="F728" s="435" t="s">
        <v>11</v>
      </c>
      <c r="G728" s="398"/>
      <c r="H728" s="398"/>
      <c r="I728" s="398"/>
      <c r="J728" s="398"/>
      <c r="K728" s="398"/>
      <c r="L728" s="398"/>
    </row>
    <row r="729" spans="1:13" ht="12.75" customHeight="1" x14ac:dyDescent="0.2">
      <c r="A729" s="11" t="s">
        <v>53</v>
      </c>
      <c r="B729" s="11" t="s">
        <v>54</v>
      </c>
      <c r="C729" s="428" t="s">
        <v>55</v>
      </c>
      <c r="D729" s="429"/>
      <c r="E729" s="11" t="s">
        <v>56</v>
      </c>
      <c r="F729" s="12"/>
      <c r="G729" s="434" t="s">
        <v>57</v>
      </c>
      <c r="H729" s="388"/>
      <c r="I729" s="388"/>
      <c r="J729" s="388"/>
      <c r="K729" s="389"/>
      <c r="L729" s="12"/>
    </row>
    <row r="730" spans="1:13" ht="25.5" customHeight="1" x14ac:dyDescent="0.2">
      <c r="A730" s="13"/>
      <c r="B730" s="13" t="s">
        <v>58</v>
      </c>
      <c r="C730" s="419" t="s">
        <v>59</v>
      </c>
      <c r="D730" s="420"/>
      <c r="E730" s="14" t="s">
        <v>60</v>
      </c>
      <c r="F730" s="12" t="s">
        <v>61</v>
      </c>
      <c r="G730" s="12" t="s">
        <v>62</v>
      </c>
      <c r="H730" s="12" t="s">
        <v>63</v>
      </c>
      <c r="I730" s="12" t="s">
        <v>64</v>
      </c>
      <c r="J730" s="12" t="s">
        <v>65</v>
      </c>
      <c r="K730" s="12" t="s">
        <v>66</v>
      </c>
      <c r="L730" s="12" t="s">
        <v>67</v>
      </c>
    </row>
    <row r="731" spans="1:13" x14ac:dyDescent="0.2">
      <c r="A731" s="15">
        <f>COUNT(A732)</f>
        <v>0</v>
      </c>
      <c r="B731" s="5" t="s">
        <v>33</v>
      </c>
      <c r="C731" s="413"/>
      <c r="D731" s="414"/>
      <c r="E731" s="5"/>
      <c r="F731" s="6">
        <f>SUM(F732)</f>
        <v>0</v>
      </c>
      <c r="G731" s="6">
        <f t="shared" ref="G731:L731" si="112">SUM(G732)</f>
        <v>0</v>
      </c>
      <c r="H731" s="6">
        <f t="shared" si="112"/>
        <v>0</v>
      </c>
      <c r="I731" s="6">
        <f t="shared" si="112"/>
        <v>0</v>
      </c>
      <c r="J731" s="6">
        <f t="shared" si="112"/>
        <v>0</v>
      </c>
      <c r="K731" s="6">
        <f t="shared" si="112"/>
        <v>0</v>
      </c>
      <c r="L731" s="6">
        <f t="shared" si="112"/>
        <v>0</v>
      </c>
    </row>
    <row r="732" spans="1:13" ht="25.5" x14ac:dyDescent="0.2">
      <c r="A732" s="162"/>
      <c r="B732" s="7"/>
      <c r="C732" s="415" t="s">
        <v>226</v>
      </c>
      <c r="D732" s="416"/>
      <c r="E732" s="7" t="s">
        <v>227</v>
      </c>
      <c r="F732" s="8"/>
      <c r="G732" s="8"/>
      <c r="H732" s="8"/>
      <c r="I732" s="8"/>
      <c r="J732" s="8"/>
      <c r="K732" s="8"/>
      <c r="L732" s="8"/>
    </row>
    <row r="733" spans="1:13" x14ac:dyDescent="0.2">
      <c r="A733" s="15">
        <f>COUNT(#REF!)</f>
        <v>0</v>
      </c>
      <c r="B733" s="5" t="s">
        <v>34</v>
      </c>
      <c r="C733" s="413"/>
      <c r="D733" s="414"/>
      <c r="E733" s="5"/>
      <c r="F733" s="6" t="e">
        <f>SUM(#REF!)</f>
        <v>#REF!</v>
      </c>
      <c r="G733" s="6" t="e">
        <f>SUM(#REF!)</f>
        <v>#REF!</v>
      </c>
      <c r="H733" s="6" t="e">
        <f>SUM(#REF!)</f>
        <v>#REF!</v>
      </c>
      <c r="I733" s="6" t="e">
        <f>SUM(#REF!)</f>
        <v>#REF!</v>
      </c>
      <c r="J733" s="6" t="e">
        <f>SUM(#REF!)</f>
        <v>#REF!</v>
      </c>
      <c r="K733" s="6" t="e">
        <f>SUM(#REF!)</f>
        <v>#REF!</v>
      </c>
      <c r="L733" s="6" t="e">
        <f>SUM(#REF!)</f>
        <v>#REF!</v>
      </c>
    </row>
    <row r="734" spans="1:13" ht="38.25" customHeight="1" x14ac:dyDescent="0.2">
      <c r="A734" s="162">
        <v>1</v>
      </c>
      <c r="B734" s="7" t="s">
        <v>804</v>
      </c>
      <c r="C734" s="415" t="s">
        <v>805</v>
      </c>
      <c r="D734" s="416"/>
      <c r="E734" s="7" t="s">
        <v>3103</v>
      </c>
      <c r="F734" s="8"/>
      <c r="G734" s="8"/>
      <c r="H734" s="8"/>
      <c r="I734" s="8"/>
      <c r="J734" s="8">
        <v>9</v>
      </c>
      <c r="K734" s="8">
        <v>9</v>
      </c>
      <c r="L734" s="8">
        <v>18</v>
      </c>
    </row>
    <row r="735" spans="1:13" x14ac:dyDescent="0.2">
      <c r="A735" s="15">
        <f>COUNT(A736)</f>
        <v>1</v>
      </c>
      <c r="B735" s="5" t="s">
        <v>35</v>
      </c>
      <c r="C735" s="413"/>
      <c r="D735" s="414"/>
      <c r="E735" s="5"/>
      <c r="F735" s="6">
        <f>SUM(F736)</f>
        <v>0</v>
      </c>
      <c r="G735" s="6">
        <f t="shared" ref="G735" si="113">SUM(G736)</f>
        <v>0</v>
      </c>
      <c r="H735" s="6">
        <f t="shared" ref="H735" si="114">SUM(H736)</f>
        <v>0</v>
      </c>
      <c r="I735" s="6">
        <f t="shared" ref="I735" si="115">SUM(I736)</f>
        <v>7</v>
      </c>
      <c r="J735" s="6">
        <f t="shared" ref="J735" si="116">SUM(J736)</f>
        <v>11</v>
      </c>
      <c r="K735" s="6">
        <f t="shared" ref="K735" si="117">SUM(K736)</f>
        <v>18</v>
      </c>
      <c r="L735" s="6">
        <f t="shared" ref="L735" si="118">SUM(L736)</f>
        <v>40</v>
      </c>
    </row>
    <row r="736" spans="1:13" ht="64.5" customHeight="1" x14ac:dyDescent="0.2">
      <c r="A736" s="162">
        <v>1</v>
      </c>
      <c r="B736" s="7" t="s">
        <v>820</v>
      </c>
      <c r="C736" s="415" t="s">
        <v>2493</v>
      </c>
      <c r="D736" s="416"/>
      <c r="E736" s="7" t="s">
        <v>3101</v>
      </c>
      <c r="F736" s="8"/>
      <c r="G736" s="8"/>
      <c r="H736" s="8"/>
      <c r="I736" s="8">
        <v>7</v>
      </c>
      <c r="J736" s="8">
        <v>11</v>
      </c>
      <c r="K736" s="8">
        <v>18</v>
      </c>
      <c r="L736" s="8">
        <v>40</v>
      </c>
    </row>
    <row r="737" spans="1:13" x14ac:dyDescent="0.2">
      <c r="A737" s="15">
        <f>COUNT(A738)</f>
        <v>0</v>
      </c>
      <c r="B737" s="5" t="s">
        <v>36</v>
      </c>
      <c r="C737" s="413"/>
      <c r="D737" s="414"/>
      <c r="E737" s="5"/>
      <c r="F737" s="6">
        <f>SUM(F738)</f>
        <v>0</v>
      </c>
      <c r="G737" s="6">
        <f t="shared" ref="G737" si="119">SUM(G738)</f>
        <v>0</v>
      </c>
      <c r="H737" s="6">
        <f t="shared" ref="H737" si="120">SUM(H738)</f>
        <v>0</v>
      </c>
      <c r="I737" s="6">
        <f t="shared" ref="I737" si="121">SUM(I738)</f>
        <v>0</v>
      </c>
      <c r="J737" s="6">
        <f t="shared" ref="J737" si="122">SUM(J738)</f>
        <v>0</v>
      </c>
      <c r="K737" s="6">
        <f t="shared" ref="K737" si="123">SUM(K738)</f>
        <v>0</v>
      </c>
      <c r="L737" s="6">
        <f t="shared" ref="L737" si="124">SUM(L738)</f>
        <v>0</v>
      </c>
    </row>
    <row r="738" spans="1:13" ht="25.5" x14ac:dyDescent="0.2">
      <c r="A738" s="162"/>
      <c r="B738" s="7"/>
      <c r="C738" s="415" t="s">
        <v>226</v>
      </c>
      <c r="D738" s="416"/>
      <c r="E738" s="7" t="s">
        <v>227</v>
      </c>
      <c r="F738" s="8"/>
      <c r="G738" s="8"/>
      <c r="H738" s="8"/>
      <c r="I738" s="8"/>
      <c r="J738" s="8"/>
      <c r="K738" s="8"/>
      <c r="L738" s="8"/>
    </row>
    <row r="739" spans="1:13" x14ac:dyDescent="0.2">
      <c r="A739" s="16">
        <f>SUM(A731+A733+A735+A737)</f>
        <v>1</v>
      </c>
      <c r="B739" s="17"/>
      <c r="C739" s="417"/>
      <c r="D739" s="418"/>
      <c r="E739" s="17"/>
      <c r="F739" s="9" t="e">
        <f t="shared" ref="F739:L739" si="125">SUM(F731+F733+F735+F737)</f>
        <v>#REF!</v>
      </c>
      <c r="G739" s="163" t="e">
        <f t="shared" si="125"/>
        <v>#REF!</v>
      </c>
      <c r="H739" s="163" t="e">
        <f t="shared" si="125"/>
        <v>#REF!</v>
      </c>
      <c r="I739" s="163" t="e">
        <f t="shared" si="125"/>
        <v>#REF!</v>
      </c>
      <c r="J739" s="163" t="e">
        <f t="shared" si="125"/>
        <v>#REF!</v>
      </c>
      <c r="K739" s="163" t="e">
        <f t="shared" si="125"/>
        <v>#REF!</v>
      </c>
      <c r="L739" s="163" t="e">
        <f t="shared" si="125"/>
        <v>#REF!</v>
      </c>
    </row>
    <row r="740" spans="1:13" x14ac:dyDescent="0.2">
      <c r="A740" s="2"/>
      <c r="B740" s="2"/>
      <c r="C740" s="421"/>
      <c r="D740" s="421"/>
      <c r="E740" s="2"/>
      <c r="F740" s="2"/>
      <c r="G740" s="2"/>
      <c r="H740" s="2"/>
      <c r="I740" s="2"/>
      <c r="J740" s="2"/>
      <c r="K740" s="2"/>
      <c r="L740" s="2"/>
    </row>
    <row r="741" spans="1:13" x14ac:dyDescent="0.2">
      <c r="A741" s="427" t="s">
        <v>5</v>
      </c>
      <c r="B741" s="427"/>
      <c r="C741" s="427"/>
      <c r="D741" s="427"/>
      <c r="E741" s="2"/>
      <c r="F741" s="435" t="s">
        <v>11</v>
      </c>
      <c r="G741" s="398"/>
      <c r="H741" s="398"/>
      <c r="I741" s="398"/>
      <c r="J741" s="398"/>
      <c r="K741" s="398"/>
      <c r="L741" s="398"/>
    </row>
    <row r="742" spans="1:13" ht="12.75" customHeight="1" x14ac:dyDescent="0.2">
      <c r="A742" s="11" t="s">
        <v>53</v>
      </c>
      <c r="B742" s="11" t="s">
        <v>54</v>
      </c>
      <c r="C742" s="428" t="s">
        <v>55</v>
      </c>
      <c r="D742" s="429"/>
      <c r="E742" s="11" t="s">
        <v>56</v>
      </c>
      <c r="F742" s="434" t="s">
        <v>57</v>
      </c>
      <c r="G742" s="388"/>
      <c r="H742" s="388"/>
      <c r="I742" s="389"/>
      <c r="J742" s="12"/>
    </row>
    <row r="743" spans="1:13" ht="25.5" customHeight="1" x14ac:dyDescent="0.2">
      <c r="A743" s="13"/>
      <c r="B743" s="13" t="s">
        <v>58</v>
      </c>
      <c r="C743" s="419" t="s">
        <v>59</v>
      </c>
      <c r="D743" s="420"/>
      <c r="E743" s="14" t="s">
        <v>60</v>
      </c>
      <c r="F743" s="12" t="s">
        <v>294</v>
      </c>
      <c r="G743" s="12" t="s">
        <v>295</v>
      </c>
      <c r="H743" s="18" t="s">
        <v>296</v>
      </c>
      <c r="I743" s="12" t="s">
        <v>66</v>
      </c>
      <c r="J743" s="12" t="s">
        <v>297</v>
      </c>
    </row>
    <row r="744" spans="1:13" x14ac:dyDescent="0.2">
      <c r="A744" s="15">
        <f>COUNT(A745:A763)</f>
        <v>19</v>
      </c>
      <c r="B744" s="5" t="s">
        <v>33</v>
      </c>
      <c r="C744" s="413"/>
      <c r="D744" s="414"/>
      <c r="E744" s="5"/>
      <c r="F744" s="6">
        <f>SUM(F745:F763)</f>
        <v>940</v>
      </c>
      <c r="G744" s="6">
        <f>SUM(G745:G763)</f>
        <v>1862</v>
      </c>
      <c r="H744" s="6">
        <f>SUM(H745:H763)</f>
        <v>27</v>
      </c>
      <c r="I744" s="6">
        <f>SUM(I745:I763)</f>
        <v>2829</v>
      </c>
      <c r="J744" s="6">
        <f>SUM(J745:J763)</f>
        <v>8423</v>
      </c>
    </row>
    <row r="745" spans="1:13" ht="51" customHeight="1" x14ac:dyDescent="0.2">
      <c r="A745" s="162">
        <v>1</v>
      </c>
      <c r="B745" s="7" t="s">
        <v>821</v>
      </c>
      <c r="C745" s="415" t="s">
        <v>822</v>
      </c>
      <c r="D745" s="416"/>
      <c r="E745" s="7" t="s">
        <v>3110</v>
      </c>
      <c r="F745" s="8"/>
      <c r="G745" s="8">
        <v>30</v>
      </c>
      <c r="H745" s="8"/>
      <c r="I745" s="8">
        <v>30</v>
      </c>
      <c r="J745" s="8">
        <v>90</v>
      </c>
      <c r="M745" s="367"/>
    </row>
    <row r="746" spans="1:13" ht="38.25" customHeight="1" x14ac:dyDescent="0.2">
      <c r="A746" s="162">
        <v>1</v>
      </c>
      <c r="B746" s="7" t="s">
        <v>823</v>
      </c>
      <c r="C746" s="415" t="s">
        <v>824</v>
      </c>
      <c r="D746" s="416"/>
      <c r="E746" s="7" t="s">
        <v>3111</v>
      </c>
      <c r="F746" s="8">
        <v>33</v>
      </c>
      <c r="G746" s="8">
        <v>17</v>
      </c>
      <c r="H746" s="8"/>
      <c r="I746" s="8">
        <v>50</v>
      </c>
      <c r="J746" s="8">
        <v>300</v>
      </c>
      <c r="M746" s="343"/>
    </row>
    <row r="747" spans="1:13" s="367" customFormat="1" ht="38.25" customHeight="1" x14ac:dyDescent="0.2">
      <c r="A747" s="162">
        <v>1</v>
      </c>
      <c r="B747" s="366" t="s">
        <v>3526</v>
      </c>
      <c r="C747" s="422" t="s">
        <v>3524</v>
      </c>
      <c r="D747" s="423"/>
      <c r="E747" s="366" t="s">
        <v>3525</v>
      </c>
      <c r="F747" s="8"/>
      <c r="G747" s="8">
        <v>10</v>
      </c>
      <c r="H747" s="8"/>
      <c r="I747" s="8">
        <v>10</v>
      </c>
      <c r="J747" s="8">
        <v>30</v>
      </c>
      <c r="M747"/>
    </row>
    <row r="748" spans="1:13" s="343" customFormat="1" ht="38.25" customHeight="1" x14ac:dyDescent="0.2">
      <c r="A748" s="162">
        <v>1</v>
      </c>
      <c r="B748" s="342" t="s">
        <v>2825</v>
      </c>
      <c r="C748" s="422" t="s">
        <v>2826</v>
      </c>
      <c r="D748" s="423"/>
      <c r="E748" s="342" t="s">
        <v>2827</v>
      </c>
      <c r="F748" s="8"/>
      <c r="G748" s="8">
        <v>39</v>
      </c>
      <c r="H748" s="8"/>
      <c r="I748" s="8">
        <v>39</v>
      </c>
      <c r="J748" s="8">
        <v>117</v>
      </c>
      <c r="M748"/>
    </row>
    <row r="749" spans="1:13" ht="38.25" customHeight="1" x14ac:dyDescent="0.2">
      <c r="A749" s="162">
        <v>1</v>
      </c>
      <c r="B749" s="7" t="s">
        <v>2355</v>
      </c>
      <c r="C749" s="415" t="s">
        <v>825</v>
      </c>
      <c r="D749" s="416"/>
      <c r="E749" s="7" t="s">
        <v>3112</v>
      </c>
      <c r="F749" s="8">
        <v>76</v>
      </c>
      <c r="G749" s="8">
        <v>257</v>
      </c>
      <c r="H749" s="8"/>
      <c r="I749" s="8">
        <v>333</v>
      </c>
      <c r="J749" s="8">
        <v>999</v>
      </c>
    </row>
    <row r="750" spans="1:13" ht="38.25" customHeight="1" x14ac:dyDescent="0.2">
      <c r="A750" s="162">
        <v>1</v>
      </c>
      <c r="B750" s="7" t="s">
        <v>826</v>
      </c>
      <c r="C750" s="415" t="s">
        <v>827</v>
      </c>
      <c r="D750" s="416"/>
      <c r="E750" s="7" t="s">
        <v>3113</v>
      </c>
      <c r="F750" s="8">
        <v>70</v>
      </c>
      <c r="G750" s="8">
        <v>18</v>
      </c>
      <c r="H750" s="8">
        <v>18</v>
      </c>
      <c r="I750" s="8">
        <v>106</v>
      </c>
      <c r="J750" s="8">
        <v>311</v>
      </c>
    </row>
    <row r="751" spans="1:13" ht="51" customHeight="1" x14ac:dyDescent="0.2">
      <c r="A751" s="162">
        <v>1</v>
      </c>
      <c r="B751" s="7" t="s">
        <v>828</v>
      </c>
      <c r="C751" s="415" t="s">
        <v>829</v>
      </c>
      <c r="D751" s="416"/>
      <c r="E751" s="7" t="s">
        <v>3114</v>
      </c>
      <c r="F751" s="8">
        <v>27</v>
      </c>
      <c r="G751" s="8">
        <v>3</v>
      </c>
      <c r="H751" s="8"/>
      <c r="I751" s="8">
        <v>30</v>
      </c>
      <c r="J751" s="8">
        <v>90</v>
      </c>
    </row>
    <row r="752" spans="1:13" ht="38.25" customHeight="1" x14ac:dyDescent="0.2">
      <c r="A752" s="162">
        <v>1</v>
      </c>
      <c r="B752" s="7" t="s">
        <v>830</v>
      </c>
      <c r="C752" s="415" t="s">
        <v>831</v>
      </c>
      <c r="D752" s="416"/>
      <c r="E752" s="7" t="s">
        <v>3115</v>
      </c>
      <c r="F752" s="8">
        <v>40</v>
      </c>
      <c r="G752" s="8">
        <v>25</v>
      </c>
      <c r="H752" s="8"/>
      <c r="I752" s="8">
        <v>65</v>
      </c>
      <c r="J752" s="8"/>
    </row>
    <row r="753" spans="1:13" ht="38.25" customHeight="1" x14ac:dyDescent="0.2">
      <c r="A753" s="162">
        <v>1</v>
      </c>
      <c r="B753" s="7" t="s">
        <v>832</v>
      </c>
      <c r="C753" s="415" t="s">
        <v>833</v>
      </c>
      <c r="D753" s="416"/>
      <c r="E753" s="7" t="s">
        <v>2435</v>
      </c>
      <c r="F753" s="8">
        <v>7</v>
      </c>
      <c r="G753" s="8">
        <v>43</v>
      </c>
      <c r="H753" s="8"/>
      <c r="I753" s="8">
        <v>50</v>
      </c>
      <c r="J753" s="8">
        <v>150</v>
      </c>
    </row>
    <row r="754" spans="1:13" ht="38.25" customHeight="1" x14ac:dyDescent="0.2">
      <c r="A754" s="162">
        <v>1</v>
      </c>
      <c r="B754" s="7" t="s">
        <v>834</v>
      </c>
      <c r="C754" s="415" t="s">
        <v>835</v>
      </c>
      <c r="D754" s="416"/>
      <c r="E754" s="7" t="s">
        <v>3113</v>
      </c>
      <c r="F754" s="8">
        <v>57</v>
      </c>
      <c r="G754" s="8">
        <v>21</v>
      </c>
      <c r="H754" s="8">
        <v>9</v>
      </c>
      <c r="I754" s="8">
        <v>87</v>
      </c>
      <c r="J754" s="8">
        <v>252</v>
      </c>
    </row>
    <row r="755" spans="1:13" ht="51" customHeight="1" x14ac:dyDescent="0.2">
      <c r="A755" s="162">
        <v>1</v>
      </c>
      <c r="B755" s="7" t="s">
        <v>836</v>
      </c>
      <c r="C755" s="415" t="s">
        <v>837</v>
      </c>
      <c r="D755" s="416"/>
      <c r="E755" s="7" t="s">
        <v>3116</v>
      </c>
      <c r="F755" s="8">
        <v>24</v>
      </c>
      <c r="G755" s="8">
        <v>6</v>
      </c>
      <c r="H755" s="8"/>
      <c r="I755" s="8">
        <v>30</v>
      </c>
      <c r="J755" s="8">
        <v>90</v>
      </c>
      <c r="M755" s="367"/>
    </row>
    <row r="756" spans="1:13" ht="38.25" customHeight="1" x14ac:dyDescent="0.2">
      <c r="A756" s="162">
        <v>1</v>
      </c>
      <c r="B756" s="7" t="s">
        <v>838</v>
      </c>
      <c r="C756" s="415" t="s">
        <v>839</v>
      </c>
      <c r="D756" s="416"/>
      <c r="E756" s="7" t="s">
        <v>3117</v>
      </c>
      <c r="F756" s="8">
        <v>2</v>
      </c>
      <c r="G756" s="8">
        <v>91</v>
      </c>
      <c r="H756" s="8"/>
      <c r="I756" s="8">
        <v>93</v>
      </c>
      <c r="J756" s="8">
        <v>276</v>
      </c>
    </row>
    <row r="757" spans="1:13" s="367" customFormat="1" ht="51" x14ac:dyDescent="0.2">
      <c r="A757" s="162">
        <v>1</v>
      </c>
      <c r="B757" s="366" t="s">
        <v>3521</v>
      </c>
      <c r="C757" s="422" t="s">
        <v>3522</v>
      </c>
      <c r="D757" s="450"/>
      <c r="E757" s="366" t="s">
        <v>3523</v>
      </c>
      <c r="F757" s="8">
        <v>50</v>
      </c>
      <c r="G757" s="8">
        <v>50</v>
      </c>
      <c r="H757" s="8"/>
      <c r="I757" s="8">
        <v>100</v>
      </c>
      <c r="J757" s="8">
        <v>300</v>
      </c>
      <c r="M757" s="348"/>
    </row>
    <row r="758" spans="1:13" ht="38.25" customHeight="1" x14ac:dyDescent="0.2">
      <c r="A758" s="162">
        <v>1</v>
      </c>
      <c r="B758" s="7" t="s">
        <v>840</v>
      </c>
      <c r="C758" s="415" t="s">
        <v>841</v>
      </c>
      <c r="D758" s="416"/>
      <c r="E758" s="7" t="s">
        <v>3118</v>
      </c>
      <c r="F758" s="8">
        <v>32</v>
      </c>
      <c r="G758" s="8">
        <v>4</v>
      </c>
      <c r="H758" s="8"/>
      <c r="I758" s="8">
        <v>36</v>
      </c>
      <c r="J758" s="8">
        <v>108</v>
      </c>
    </row>
    <row r="759" spans="1:13" s="348" customFormat="1" ht="38.25" customHeight="1" x14ac:dyDescent="0.2">
      <c r="A759" s="162">
        <v>1</v>
      </c>
      <c r="B759" s="347" t="s">
        <v>840</v>
      </c>
      <c r="C759" s="422" t="s">
        <v>2828</v>
      </c>
      <c r="D759" s="423"/>
      <c r="E759" s="347" t="s">
        <v>2829</v>
      </c>
      <c r="F759" s="8">
        <v>45</v>
      </c>
      <c r="G759" s="8">
        <v>54</v>
      </c>
      <c r="H759" s="8"/>
      <c r="I759" s="8">
        <v>99</v>
      </c>
      <c r="J759" s="8">
        <v>297</v>
      </c>
      <c r="M759"/>
    </row>
    <row r="760" spans="1:13" ht="25.5" customHeight="1" x14ac:dyDescent="0.2">
      <c r="A760" s="162">
        <v>1</v>
      </c>
      <c r="B760" s="7" t="s">
        <v>842</v>
      </c>
      <c r="C760" s="415" t="s">
        <v>843</v>
      </c>
      <c r="D760" s="416"/>
      <c r="E760" s="7" t="s">
        <v>3119</v>
      </c>
      <c r="F760" s="8">
        <v>125</v>
      </c>
      <c r="G760" s="8">
        <v>14</v>
      </c>
      <c r="H760" s="8"/>
      <c r="I760" s="8">
        <v>139</v>
      </c>
      <c r="J760" s="8">
        <v>417</v>
      </c>
    </row>
    <row r="761" spans="1:13" ht="51" customHeight="1" x14ac:dyDescent="0.2">
      <c r="A761" s="162">
        <v>1</v>
      </c>
      <c r="B761" s="7" t="s">
        <v>844</v>
      </c>
      <c r="C761" s="415" t="s">
        <v>845</v>
      </c>
      <c r="D761" s="416"/>
      <c r="E761" s="7" t="s">
        <v>3120</v>
      </c>
      <c r="F761" s="8">
        <v>138</v>
      </c>
      <c r="G761" s="8">
        <v>12</v>
      </c>
      <c r="H761" s="8"/>
      <c r="I761" s="8">
        <v>150</v>
      </c>
      <c r="J761" s="8">
        <v>450</v>
      </c>
      <c r="M761" s="341"/>
    </row>
    <row r="762" spans="1:13" ht="38.25" customHeight="1" x14ac:dyDescent="0.2">
      <c r="A762" s="162">
        <v>1</v>
      </c>
      <c r="B762" s="7" t="s">
        <v>846</v>
      </c>
      <c r="C762" s="415" t="s">
        <v>847</v>
      </c>
      <c r="D762" s="416"/>
      <c r="E762" s="7" t="s">
        <v>3121</v>
      </c>
      <c r="F762" s="8">
        <v>200</v>
      </c>
      <c r="G762" s="8">
        <v>1002</v>
      </c>
      <c r="H762" s="8"/>
      <c r="I762" s="8">
        <v>1202</v>
      </c>
      <c r="J762" s="8">
        <v>3606</v>
      </c>
    </row>
    <row r="763" spans="1:13" s="341" customFormat="1" ht="38.25" customHeight="1" x14ac:dyDescent="0.2">
      <c r="A763" s="162">
        <v>1</v>
      </c>
      <c r="B763" s="340" t="s">
        <v>2801</v>
      </c>
      <c r="C763" s="422" t="s">
        <v>2802</v>
      </c>
      <c r="D763" s="423"/>
      <c r="E763" s="340" t="s">
        <v>2803</v>
      </c>
      <c r="F763" s="8">
        <v>14</v>
      </c>
      <c r="G763" s="8">
        <v>166</v>
      </c>
      <c r="H763" s="8"/>
      <c r="I763" s="8">
        <v>180</v>
      </c>
      <c r="J763" s="8">
        <v>540</v>
      </c>
      <c r="M763"/>
    </row>
    <row r="764" spans="1:13" x14ac:dyDescent="0.2">
      <c r="A764" s="15">
        <f>COUNT(A765:A780)</f>
        <v>16</v>
      </c>
      <c r="B764" s="5" t="s">
        <v>34</v>
      </c>
      <c r="C764" s="413"/>
      <c r="D764" s="414"/>
      <c r="E764" s="5"/>
      <c r="F764" s="6">
        <f>SUM(F765:F780)</f>
        <v>625</v>
      </c>
      <c r="G764" s="6">
        <f>SUM(G765:G780)</f>
        <v>832</v>
      </c>
      <c r="H764" s="6">
        <f>SUM(H765:H780)</f>
        <v>20</v>
      </c>
      <c r="I764" s="6">
        <f>SUM(I765:I780)</f>
        <v>1477</v>
      </c>
      <c r="J764" s="6">
        <f>SUM(J765:J780)</f>
        <v>4431</v>
      </c>
    </row>
    <row r="765" spans="1:13" ht="51" customHeight="1" x14ac:dyDescent="0.2">
      <c r="A765" s="162">
        <v>1</v>
      </c>
      <c r="B765" s="7" t="s">
        <v>406</v>
      </c>
      <c r="C765" s="415" t="s">
        <v>848</v>
      </c>
      <c r="D765" s="416"/>
      <c r="E765" s="7" t="s">
        <v>3122</v>
      </c>
      <c r="F765" s="8"/>
      <c r="G765" s="8">
        <v>23</v>
      </c>
      <c r="H765" s="8"/>
      <c r="I765" s="8">
        <v>23</v>
      </c>
      <c r="J765" s="8">
        <v>69</v>
      </c>
    </row>
    <row r="766" spans="1:13" ht="38.25" customHeight="1" x14ac:dyDescent="0.2">
      <c r="A766" s="162">
        <v>1</v>
      </c>
      <c r="B766" s="7" t="s">
        <v>849</v>
      </c>
      <c r="C766" s="415" t="s">
        <v>850</v>
      </c>
      <c r="D766" s="416"/>
      <c r="E766" s="7" t="s">
        <v>3123</v>
      </c>
      <c r="F766" s="8">
        <v>25</v>
      </c>
      <c r="G766" s="8">
        <v>60</v>
      </c>
      <c r="H766" s="8">
        <v>12</v>
      </c>
      <c r="I766" s="8">
        <v>97</v>
      </c>
      <c r="J766" s="8">
        <v>291</v>
      </c>
    </row>
    <row r="767" spans="1:13" ht="38.25" customHeight="1" x14ac:dyDescent="0.2">
      <c r="A767" s="162">
        <v>1</v>
      </c>
      <c r="B767" s="7" t="s">
        <v>851</v>
      </c>
      <c r="C767" s="415" t="s">
        <v>2650</v>
      </c>
      <c r="D767" s="416"/>
      <c r="E767" s="7" t="s">
        <v>3124</v>
      </c>
      <c r="F767" s="8">
        <v>8</v>
      </c>
      <c r="G767" s="8">
        <v>12</v>
      </c>
      <c r="H767" s="8"/>
      <c r="I767" s="8">
        <v>20</v>
      </c>
      <c r="J767" s="8">
        <v>60</v>
      </c>
      <c r="M767" s="217"/>
    </row>
    <row r="768" spans="1:13" ht="38.25" customHeight="1" x14ac:dyDescent="0.2">
      <c r="A768" s="162">
        <v>1</v>
      </c>
      <c r="B768" s="7" t="s">
        <v>852</v>
      </c>
      <c r="C768" s="415" t="s">
        <v>853</v>
      </c>
      <c r="D768" s="416"/>
      <c r="E768" s="7" t="s">
        <v>2543</v>
      </c>
      <c r="F768" s="8">
        <v>8</v>
      </c>
      <c r="G768" s="8">
        <v>42</v>
      </c>
      <c r="H768" s="8"/>
      <c r="I768" s="8">
        <v>50</v>
      </c>
      <c r="J768" s="8">
        <v>150</v>
      </c>
      <c r="M768" s="217"/>
    </row>
    <row r="769" spans="1:13" s="217" customFormat="1" ht="51" x14ac:dyDescent="0.2">
      <c r="A769" s="162">
        <v>1</v>
      </c>
      <c r="B769" s="216" t="s">
        <v>2476</v>
      </c>
      <c r="C769" s="422" t="s">
        <v>2477</v>
      </c>
      <c r="D769" s="423"/>
      <c r="E769" s="216" t="s">
        <v>2478</v>
      </c>
      <c r="F769" s="8">
        <v>46</v>
      </c>
      <c r="G769" s="8">
        <v>30</v>
      </c>
      <c r="H769" s="8"/>
      <c r="I769" s="8">
        <v>76</v>
      </c>
      <c r="J769" s="8">
        <v>228</v>
      </c>
      <c r="M769" s="334"/>
    </row>
    <row r="770" spans="1:13" s="217" customFormat="1" ht="39" customHeight="1" x14ac:dyDescent="0.2">
      <c r="A770" s="162">
        <v>1</v>
      </c>
      <c r="B770" s="216" t="s">
        <v>2474</v>
      </c>
      <c r="C770" s="422" t="s">
        <v>2475</v>
      </c>
      <c r="D770" s="423"/>
      <c r="E770" s="216" t="s">
        <v>2479</v>
      </c>
      <c r="F770" s="8">
        <v>24</v>
      </c>
      <c r="G770" s="8">
        <v>15</v>
      </c>
      <c r="H770" s="8"/>
      <c r="I770" s="8">
        <v>39</v>
      </c>
      <c r="J770" s="8">
        <v>117</v>
      </c>
      <c r="M770"/>
    </row>
    <row r="771" spans="1:13" s="334" customFormat="1" ht="63.75" x14ac:dyDescent="0.2">
      <c r="A771" s="162">
        <v>1</v>
      </c>
      <c r="B771" s="333" t="s">
        <v>2782</v>
      </c>
      <c r="C771" s="422" t="s">
        <v>2783</v>
      </c>
      <c r="D771" s="423"/>
      <c r="E771" s="333" t="s">
        <v>2784</v>
      </c>
      <c r="F771" s="8"/>
      <c r="G771" s="8">
        <v>49</v>
      </c>
      <c r="H771" s="8"/>
      <c r="I771" s="8">
        <v>49</v>
      </c>
      <c r="J771" s="8">
        <v>147</v>
      </c>
      <c r="M771"/>
    </row>
    <row r="772" spans="1:13" ht="51" customHeight="1" x14ac:dyDescent="0.2">
      <c r="A772" s="162">
        <v>1</v>
      </c>
      <c r="B772" s="7" t="s">
        <v>854</v>
      </c>
      <c r="C772" s="415" t="s">
        <v>855</v>
      </c>
      <c r="D772" s="416"/>
      <c r="E772" s="7" t="s">
        <v>3125</v>
      </c>
      <c r="F772" s="8">
        <v>2</v>
      </c>
      <c r="G772" s="8">
        <v>64</v>
      </c>
      <c r="H772" s="8"/>
      <c r="I772" s="8">
        <v>66</v>
      </c>
      <c r="J772" s="8">
        <v>198</v>
      </c>
    </row>
    <row r="773" spans="1:13" ht="38.25" customHeight="1" x14ac:dyDescent="0.2">
      <c r="A773" s="162">
        <v>1</v>
      </c>
      <c r="B773" s="143" t="s">
        <v>856</v>
      </c>
      <c r="C773" s="415" t="s">
        <v>857</v>
      </c>
      <c r="D773" s="416"/>
      <c r="E773" s="7" t="s">
        <v>3126</v>
      </c>
      <c r="F773" s="8"/>
      <c r="G773" s="8">
        <v>49</v>
      </c>
      <c r="H773" s="8"/>
      <c r="I773" s="8">
        <v>49</v>
      </c>
      <c r="J773" s="8">
        <v>147</v>
      </c>
    </row>
    <row r="774" spans="1:13" ht="63.75" customHeight="1" x14ac:dyDescent="0.2">
      <c r="A774" s="162">
        <v>1</v>
      </c>
      <c r="B774" s="7" t="s">
        <v>858</v>
      </c>
      <c r="C774" s="415" t="s">
        <v>735</v>
      </c>
      <c r="D774" s="416"/>
      <c r="E774" s="7" t="s">
        <v>3127</v>
      </c>
      <c r="F774" s="8">
        <v>14</v>
      </c>
      <c r="G774" s="8">
        <v>6</v>
      </c>
      <c r="H774" s="8"/>
      <c r="I774" s="8">
        <v>20</v>
      </c>
      <c r="J774" s="8">
        <v>60</v>
      </c>
    </row>
    <row r="775" spans="1:13" ht="38.25" customHeight="1" x14ac:dyDescent="0.2">
      <c r="A775" s="162">
        <v>1</v>
      </c>
      <c r="B775" s="7" t="s">
        <v>859</v>
      </c>
      <c r="C775" s="415" t="s">
        <v>860</v>
      </c>
      <c r="D775" s="416"/>
      <c r="E775" s="7" t="s">
        <v>3128</v>
      </c>
      <c r="F775" s="8"/>
      <c r="G775" s="8">
        <v>185</v>
      </c>
      <c r="H775" s="8">
        <v>8</v>
      </c>
      <c r="I775" s="8">
        <v>193</v>
      </c>
      <c r="J775" s="8">
        <v>579</v>
      </c>
    </row>
    <row r="776" spans="1:13" ht="51" customHeight="1" x14ac:dyDescent="0.2">
      <c r="A776" s="162">
        <v>1</v>
      </c>
      <c r="B776" s="7" t="s">
        <v>2354</v>
      </c>
      <c r="C776" s="415" t="s">
        <v>861</v>
      </c>
      <c r="D776" s="416"/>
      <c r="E776" s="7" t="s">
        <v>3129</v>
      </c>
      <c r="F776" s="8">
        <v>448</v>
      </c>
      <c r="G776" s="8">
        <v>112</v>
      </c>
      <c r="H776" s="8"/>
      <c r="I776" s="8">
        <v>560</v>
      </c>
      <c r="J776" s="8">
        <v>1680</v>
      </c>
    </row>
    <row r="777" spans="1:13" ht="51" customHeight="1" x14ac:dyDescent="0.2">
      <c r="A777" s="162">
        <v>1</v>
      </c>
      <c r="B777" s="7" t="s">
        <v>862</v>
      </c>
      <c r="C777" s="415" t="s">
        <v>863</v>
      </c>
      <c r="D777" s="416"/>
      <c r="E777" s="7" t="s">
        <v>3130</v>
      </c>
      <c r="F777" s="8"/>
      <c r="G777" s="8">
        <v>100</v>
      </c>
      <c r="H777" s="8"/>
      <c r="I777" s="8">
        <v>100</v>
      </c>
      <c r="J777" s="8">
        <v>300</v>
      </c>
    </row>
    <row r="778" spans="1:13" ht="51" customHeight="1" x14ac:dyDescent="0.2">
      <c r="A778" s="162">
        <v>1</v>
      </c>
      <c r="B778" s="7" t="s">
        <v>864</v>
      </c>
      <c r="C778" s="415" t="s">
        <v>865</v>
      </c>
      <c r="D778" s="416"/>
      <c r="E778" s="7" t="s">
        <v>3131</v>
      </c>
      <c r="F778" s="8">
        <v>50</v>
      </c>
      <c r="G778" s="8">
        <v>30</v>
      </c>
      <c r="H778" s="8"/>
      <c r="I778" s="8">
        <v>80</v>
      </c>
      <c r="J778" s="8">
        <v>240</v>
      </c>
    </row>
    <row r="779" spans="1:13" ht="51" customHeight="1" x14ac:dyDescent="0.2">
      <c r="A779" s="162">
        <v>1</v>
      </c>
      <c r="B779" s="7" t="s">
        <v>2866</v>
      </c>
      <c r="C779" s="415" t="s">
        <v>866</v>
      </c>
      <c r="D779" s="416"/>
      <c r="E779" s="7" t="s">
        <v>3132</v>
      </c>
      <c r="F779" s="8"/>
      <c r="G779" s="8">
        <v>15</v>
      </c>
      <c r="H779" s="8"/>
      <c r="I779" s="8">
        <v>15</v>
      </c>
      <c r="J779" s="8">
        <v>45</v>
      </c>
    </row>
    <row r="780" spans="1:13" ht="38.25" customHeight="1" x14ac:dyDescent="0.2">
      <c r="A780" s="162">
        <v>1</v>
      </c>
      <c r="B780" s="7" t="s">
        <v>867</v>
      </c>
      <c r="C780" s="415" t="s">
        <v>868</v>
      </c>
      <c r="D780" s="416"/>
      <c r="E780" s="7" t="s">
        <v>3133</v>
      </c>
      <c r="F780" s="8"/>
      <c r="G780" s="8">
        <v>40</v>
      </c>
      <c r="H780" s="8"/>
      <c r="I780" s="8">
        <v>40</v>
      </c>
      <c r="J780" s="8">
        <v>120</v>
      </c>
    </row>
    <row r="781" spans="1:13" x14ac:dyDescent="0.2">
      <c r="A781" s="15">
        <f>COUNT(A782:A793)</f>
        <v>12</v>
      </c>
      <c r="B781" s="5" t="s">
        <v>35</v>
      </c>
      <c r="C781" s="413"/>
      <c r="D781" s="414"/>
      <c r="E781" s="5"/>
      <c r="F781" s="6">
        <f>SUM(F782:F793)</f>
        <v>1451</v>
      </c>
      <c r="G781" s="6">
        <f t="shared" ref="G781:J781" si="126">SUM(G782:G793)</f>
        <v>2983</v>
      </c>
      <c r="H781" s="6">
        <f t="shared" si="126"/>
        <v>5</v>
      </c>
      <c r="I781" s="6">
        <f t="shared" si="126"/>
        <v>2572</v>
      </c>
      <c r="J781" s="6">
        <f t="shared" si="126"/>
        <v>13403</v>
      </c>
    </row>
    <row r="782" spans="1:13" ht="38.25" customHeight="1" x14ac:dyDescent="0.2">
      <c r="A782" s="162">
        <v>1</v>
      </c>
      <c r="B782" s="7" t="s">
        <v>870</v>
      </c>
      <c r="C782" s="415" t="s">
        <v>809</v>
      </c>
      <c r="D782" s="416"/>
      <c r="E782" s="212" t="s">
        <v>3105</v>
      </c>
      <c r="F782" s="8">
        <v>45</v>
      </c>
      <c r="G782" s="8">
        <v>230</v>
      </c>
      <c r="H782" s="8"/>
      <c r="I782" s="8">
        <v>275</v>
      </c>
      <c r="J782" s="8">
        <v>825</v>
      </c>
      <c r="M782" s="282"/>
    </row>
    <row r="783" spans="1:13" ht="38.25" customHeight="1" x14ac:dyDescent="0.2">
      <c r="A783" s="162">
        <v>1</v>
      </c>
      <c r="B783" s="7" t="s">
        <v>871</v>
      </c>
      <c r="C783" s="415" t="s">
        <v>872</v>
      </c>
      <c r="D783" s="416"/>
      <c r="E783" s="7" t="s">
        <v>3134</v>
      </c>
      <c r="F783" s="8"/>
      <c r="G783" s="8">
        <v>72</v>
      </c>
      <c r="H783" s="8"/>
      <c r="I783" s="8">
        <v>72</v>
      </c>
      <c r="J783" s="8">
        <v>216</v>
      </c>
    </row>
    <row r="784" spans="1:13" s="282" customFormat="1" ht="38.25" customHeight="1" x14ac:dyDescent="0.2">
      <c r="A784" s="162">
        <v>1</v>
      </c>
      <c r="B784" s="281" t="s">
        <v>2651</v>
      </c>
      <c r="C784" s="422" t="s">
        <v>2652</v>
      </c>
      <c r="D784" s="423"/>
      <c r="E784" s="281" t="s">
        <v>2653</v>
      </c>
      <c r="F784" s="8"/>
      <c r="G784" s="8">
        <v>40</v>
      </c>
      <c r="H784" s="8">
        <v>5</v>
      </c>
      <c r="I784" s="8">
        <v>45</v>
      </c>
      <c r="J784" s="8">
        <v>128</v>
      </c>
      <c r="M784"/>
    </row>
    <row r="785" spans="1:13" ht="38.25" customHeight="1" x14ac:dyDescent="0.2">
      <c r="A785" s="162">
        <v>1</v>
      </c>
      <c r="B785" s="7" t="s">
        <v>873</v>
      </c>
      <c r="C785" s="415" t="s">
        <v>874</v>
      </c>
      <c r="D785" s="416"/>
      <c r="E785" s="7" t="s">
        <v>3135</v>
      </c>
      <c r="F785" s="8">
        <v>35</v>
      </c>
      <c r="G785" s="8">
        <v>407</v>
      </c>
      <c r="H785" s="8"/>
      <c r="I785" s="8">
        <v>442</v>
      </c>
      <c r="J785" s="8">
        <v>1326</v>
      </c>
    </row>
    <row r="786" spans="1:13" ht="38.25" customHeight="1" x14ac:dyDescent="0.2">
      <c r="A786" s="162">
        <v>1</v>
      </c>
      <c r="B786" s="7" t="s">
        <v>875</v>
      </c>
      <c r="C786" s="415" t="s">
        <v>876</v>
      </c>
      <c r="D786" s="416"/>
      <c r="E786" s="7" t="s">
        <v>3136</v>
      </c>
      <c r="F786" s="8">
        <v>15</v>
      </c>
      <c r="G786" s="8">
        <v>34</v>
      </c>
      <c r="H786" s="8"/>
      <c r="I786" s="8">
        <v>49</v>
      </c>
      <c r="J786" s="8">
        <v>147</v>
      </c>
    </row>
    <row r="787" spans="1:13" ht="38.25" customHeight="1" x14ac:dyDescent="0.2">
      <c r="A787" s="162">
        <v>1</v>
      </c>
      <c r="B787" s="7" t="s">
        <v>877</v>
      </c>
      <c r="C787" s="415" t="s">
        <v>878</v>
      </c>
      <c r="D787" s="416"/>
      <c r="E787" s="7" t="s">
        <v>3137</v>
      </c>
      <c r="F787" s="8">
        <v>21</v>
      </c>
      <c r="G787" s="8">
        <v>18</v>
      </c>
      <c r="H787" s="8"/>
      <c r="I787" s="8">
        <v>39</v>
      </c>
      <c r="J787" s="8">
        <v>117</v>
      </c>
    </row>
    <row r="788" spans="1:13" ht="51" customHeight="1" x14ac:dyDescent="0.2">
      <c r="A788" s="162">
        <v>1</v>
      </c>
      <c r="B788" s="7" t="s">
        <v>577</v>
      </c>
      <c r="C788" s="415" t="s">
        <v>879</v>
      </c>
      <c r="D788" s="416"/>
      <c r="E788" s="7" t="s">
        <v>3131</v>
      </c>
      <c r="F788" s="8">
        <v>55</v>
      </c>
      <c r="G788" s="8">
        <v>25</v>
      </c>
      <c r="H788" s="8"/>
      <c r="I788" s="8">
        <v>80</v>
      </c>
      <c r="J788" s="8">
        <v>240</v>
      </c>
    </row>
    <row r="789" spans="1:13" ht="38.25" customHeight="1" x14ac:dyDescent="0.2">
      <c r="A789" s="162">
        <v>1</v>
      </c>
      <c r="B789" s="7" t="s">
        <v>880</v>
      </c>
      <c r="C789" s="415" t="s">
        <v>881</v>
      </c>
      <c r="D789" s="416"/>
      <c r="E789" s="7" t="s">
        <v>3138</v>
      </c>
      <c r="F789" s="8"/>
      <c r="G789" s="8">
        <v>160</v>
      </c>
      <c r="H789" s="8"/>
      <c r="I789" s="8">
        <v>160</v>
      </c>
      <c r="J789" s="8">
        <v>480</v>
      </c>
    </row>
    <row r="790" spans="1:13" ht="38.25" customHeight="1" x14ac:dyDescent="0.2">
      <c r="A790" s="162">
        <v>1</v>
      </c>
      <c r="B790" s="7" t="s">
        <v>882</v>
      </c>
      <c r="C790" s="415" t="s">
        <v>883</v>
      </c>
      <c r="D790" s="416"/>
      <c r="E790" s="7" t="s">
        <v>3077</v>
      </c>
      <c r="F790" s="8">
        <v>1208</v>
      </c>
      <c r="G790" s="8"/>
      <c r="H790" s="8"/>
      <c r="I790" s="8">
        <v>1208</v>
      </c>
      <c r="J790" s="8">
        <v>3624</v>
      </c>
      <c r="M790" s="193"/>
    </row>
    <row r="791" spans="1:13" ht="38.25" customHeight="1" x14ac:dyDescent="0.2">
      <c r="A791" s="162">
        <v>1</v>
      </c>
      <c r="B791" s="7" t="s">
        <v>884</v>
      </c>
      <c r="C791" s="415" t="s">
        <v>885</v>
      </c>
      <c r="D791" s="416"/>
      <c r="E791" s="7" t="s">
        <v>3139</v>
      </c>
      <c r="F791" s="8">
        <v>4</v>
      </c>
      <c r="G791" s="8">
        <v>26</v>
      </c>
      <c r="H791" s="8"/>
      <c r="I791" s="8">
        <v>30</v>
      </c>
      <c r="J791" s="8">
        <v>90</v>
      </c>
    </row>
    <row r="792" spans="1:13" s="193" customFormat="1" ht="38.25" customHeight="1" x14ac:dyDescent="0.2">
      <c r="A792" s="162">
        <v>1</v>
      </c>
      <c r="B792" s="194" t="s">
        <v>869</v>
      </c>
      <c r="C792" s="415" t="s">
        <v>2399</v>
      </c>
      <c r="D792" s="416"/>
      <c r="E792" s="194" t="s">
        <v>3140</v>
      </c>
      <c r="F792" s="8">
        <v>68</v>
      </c>
      <c r="G792" s="8">
        <v>104</v>
      </c>
      <c r="H792" s="8"/>
      <c r="I792" s="8">
        <v>172</v>
      </c>
      <c r="J792" s="8">
        <v>516</v>
      </c>
      <c r="M792"/>
    </row>
    <row r="793" spans="1:13" ht="38.25" customHeight="1" x14ac:dyDescent="0.2">
      <c r="A793" s="162">
        <v>1</v>
      </c>
      <c r="B793" s="7" t="s">
        <v>818</v>
      </c>
      <c r="C793" s="415" t="s">
        <v>2691</v>
      </c>
      <c r="D793" s="416"/>
      <c r="E793" s="7" t="s">
        <v>3109</v>
      </c>
      <c r="F793" s="8"/>
      <c r="G793" s="8">
        <v>1867</v>
      </c>
      <c r="H793" s="8"/>
      <c r="I793" s="8"/>
      <c r="J793" s="8">
        <v>5694</v>
      </c>
      <c r="M793" s="215"/>
    </row>
    <row r="794" spans="1:13" x14ac:dyDescent="0.2">
      <c r="A794" s="15">
        <f>COUNT(A795:A796)</f>
        <v>2</v>
      </c>
      <c r="B794" s="5" t="s">
        <v>36</v>
      </c>
      <c r="C794" s="413"/>
      <c r="D794" s="414"/>
      <c r="E794" s="5"/>
      <c r="F794" s="6">
        <f>SUM(F795:F796)</f>
        <v>0</v>
      </c>
      <c r="G794" s="6">
        <f t="shared" ref="G794:J794" si="127">SUM(G795:G796)</f>
        <v>951</v>
      </c>
      <c r="H794" s="6">
        <f t="shared" si="127"/>
        <v>0</v>
      </c>
      <c r="I794" s="6">
        <f t="shared" si="127"/>
        <v>951</v>
      </c>
      <c r="J794" s="6">
        <f t="shared" si="127"/>
        <v>2853</v>
      </c>
    </row>
    <row r="795" spans="1:13" s="215" customFormat="1" ht="38.25" x14ac:dyDescent="0.2">
      <c r="A795" s="182">
        <v>1</v>
      </c>
      <c r="B795" s="183" t="s">
        <v>2630</v>
      </c>
      <c r="C795" s="430" t="s">
        <v>2631</v>
      </c>
      <c r="D795" s="431"/>
      <c r="E795" s="183" t="s">
        <v>2632</v>
      </c>
      <c r="F795" s="184"/>
      <c r="G795" s="184">
        <v>582</v>
      </c>
      <c r="H795" s="184"/>
      <c r="I795" s="184">
        <v>582</v>
      </c>
      <c r="J795" s="184">
        <v>1746</v>
      </c>
      <c r="M795"/>
    </row>
    <row r="796" spans="1:13" ht="51" customHeight="1" x14ac:dyDescent="0.2">
      <c r="A796" s="162">
        <v>1</v>
      </c>
      <c r="B796" s="7" t="s">
        <v>2356</v>
      </c>
      <c r="C796" s="415" t="s">
        <v>751</v>
      </c>
      <c r="D796" s="416"/>
      <c r="E796" s="7" t="s">
        <v>3083</v>
      </c>
      <c r="F796" s="8"/>
      <c r="G796" s="8">
        <v>369</v>
      </c>
      <c r="H796" s="8"/>
      <c r="I796" s="8">
        <v>369</v>
      </c>
      <c r="J796" s="8">
        <v>1107</v>
      </c>
    </row>
    <row r="797" spans="1:13" x14ac:dyDescent="0.2">
      <c r="A797" s="16">
        <f>SUM(A794,A781,A764,A744)</f>
        <v>49</v>
      </c>
      <c r="B797" s="17"/>
      <c r="C797" s="417"/>
      <c r="D797" s="418"/>
      <c r="E797" s="17"/>
      <c r="F797" s="9">
        <f>SUM(F744+F764+F781+F794)</f>
        <v>3016</v>
      </c>
      <c r="G797" s="163">
        <f>SUM(G744+G764+G781+G794)</f>
        <v>6628</v>
      </c>
      <c r="H797" s="163">
        <f>SUM(H744+H764+H781+H794)</f>
        <v>52</v>
      </c>
      <c r="I797" s="163">
        <f>SUM(I744+I764+I781+I794)</f>
        <v>7829</v>
      </c>
      <c r="J797" s="163">
        <f>SUM(J744+J764+J781+J794)</f>
        <v>29110</v>
      </c>
    </row>
    <row r="798" spans="1:13" x14ac:dyDescent="0.2">
      <c r="A798" s="2"/>
      <c r="B798" s="2"/>
      <c r="C798" s="421"/>
      <c r="D798" s="421"/>
      <c r="E798" s="2"/>
      <c r="F798" s="2"/>
      <c r="G798" s="2"/>
      <c r="H798" s="2"/>
      <c r="I798" s="2"/>
      <c r="J798" s="2"/>
      <c r="K798" s="2"/>
      <c r="L798" s="2"/>
    </row>
    <row r="799" spans="1:13" x14ac:dyDescent="0.2">
      <c r="A799" s="427" t="s">
        <v>6</v>
      </c>
      <c r="B799" s="427"/>
      <c r="C799" s="427"/>
      <c r="D799" s="427"/>
      <c r="E799" s="2"/>
      <c r="F799" s="435" t="s">
        <v>11</v>
      </c>
      <c r="G799" s="398"/>
      <c r="H799" s="398"/>
      <c r="I799" s="398"/>
      <c r="J799" s="398"/>
      <c r="K799" s="398"/>
      <c r="L799" s="398"/>
    </row>
    <row r="800" spans="1:13" ht="12.75" customHeight="1" x14ac:dyDescent="0.2">
      <c r="A800" s="11" t="s">
        <v>53</v>
      </c>
      <c r="B800" s="11" t="s">
        <v>54</v>
      </c>
      <c r="C800" s="428" t="s">
        <v>55</v>
      </c>
      <c r="D800" s="429"/>
      <c r="E800" s="171" t="s">
        <v>56</v>
      </c>
      <c r="F800" s="434" t="s">
        <v>57</v>
      </c>
      <c r="G800" s="388"/>
      <c r="H800" s="389"/>
    </row>
    <row r="801" spans="1:12" ht="25.5" customHeight="1" x14ac:dyDescent="0.2">
      <c r="A801" s="13"/>
      <c r="B801" s="13" t="s">
        <v>58</v>
      </c>
      <c r="C801" s="419" t="s">
        <v>59</v>
      </c>
      <c r="D801" s="420"/>
      <c r="E801" s="14" t="s">
        <v>60</v>
      </c>
      <c r="F801" s="12" t="s">
        <v>380</v>
      </c>
      <c r="G801" s="12" t="s">
        <v>381</v>
      </c>
      <c r="H801" s="12" t="s">
        <v>66</v>
      </c>
    </row>
    <row r="802" spans="1:12" x14ac:dyDescent="0.2">
      <c r="A802" s="15">
        <f>COUNT(A803)</f>
        <v>0</v>
      </c>
      <c r="B802" s="5" t="s">
        <v>47</v>
      </c>
      <c r="C802" s="413"/>
      <c r="D802" s="414"/>
      <c r="E802" s="5"/>
      <c r="F802" s="6">
        <f>SUM(F803)</f>
        <v>0</v>
      </c>
      <c r="G802" s="6">
        <f t="shared" ref="G802:H802" si="128">SUM(G803)</f>
        <v>0</v>
      </c>
      <c r="H802" s="6">
        <f t="shared" si="128"/>
        <v>0</v>
      </c>
    </row>
    <row r="803" spans="1:12" ht="25.5" x14ac:dyDescent="0.2">
      <c r="A803" s="162"/>
      <c r="B803" s="7"/>
      <c r="C803" s="415" t="s">
        <v>226</v>
      </c>
      <c r="D803" s="416"/>
      <c r="E803" s="7" t="s">
        <v>227</v>
      </c>
      <c r="F803" s="8"/>
      <c r="G803" s="8"/>
      <c r="H803" s="8"/>
    </row>
    <row r="804" spans="1:12" x14ac:dyDescent="0.2">
      <c r="A804" s="15">
        <f>COUNT(A805)</f>
        <v>0</v>
      </c>
      <c r="B804" s="5" t="s">
        <v>48</v>
      </c>
      <c r="C804" s="413"/>
      <c r="D804" s="414"/>
      <c r="E804" s="5"/>
      <c r="F804" s="6">
        <f>SUM(F805)</f>
        <v>0</v>
      </c>
      <c r="G804" s="6">
        <f t="shared" ref="G804" si="129">SUM(G805)</f>
        <v>0</v>
      </c>
      <c r="H804" s="6">
        <f t="shared" ref="H804" si="130">SUM(H805)</f>
        <v>0</v>
      </c>
    </row>
    <row r="805" spans="1:12" ht="25.5" x14ac:dyDescent="0.2">
      <c r="A805" s="162"/>
      <c r="B805" s="7"/>
      <c r="C805" s="415" t="s">
        <v>226</v>
      </c>
      <c r="D805" s="416"/>
      <c r="E805" s="7" t="s">
        <v>227</v>
      </c>
      <c r="F805" s="8"/>
      <c r="G805" s="8"/>
      <c r="H805" s="8"/>
    </row>
    <row r="806" spans="1:12" x14ac:dyDescent="0.2">
      <c r="A806" s="15">
        <f>COUNT(A807)</f>
        <v>1</v>
      </c>
      <c r="B806" s="5" t="s">
        <v>49</v>
      </c>
      <c r="C806" s="413"/>
      <c r="D806" s="414"/>
      <c r="E806" s="5"/>
      <c r="F806" s="6">
        <f>SUM(F807)</f>
        <v>25</v>
      </c>
      <c r="G806" s="6">
        <f t="shared" ref="G806:H806" si="131">SUM(G807)</f>
        <v>203</v>
      </c>
      <c r="H806" s="6">
        <f t="shared" si="131"/>
        <v>228</v>
      </c>
    </row>
    <row r="807" spans="1:12" ht="38.25" customHeight="1" x14ac:dyDescent="0.2">
      <c r="A807" s="162">
        <v>1</v>
      </c>
      <c r="B807" s="7" t="s">
        <v>886</v>
      </c>
      <c r="C807" s="415" t="s">
        <v>887</v>
      </c>
      <c r="D807" s="416"/>
      <c r="E807" s="7" t="s">
        <v>3141</v>
      </c>
      <c r="F807" s="8">
        <v>25</v>
      </c>
      <c r="G807" s="8">
        <v>203</v>
      </c>
      <c r="H807" s="8">
        <v>228</v>
      </c>
    </row>
    <row r="808" spans="1:12" x14ac:dyDescent="0.2">
      <c r="A808" s="15">
        <f>COUNT(A809)</f>
        <v>1</v>
      </c>
      <c r="B808" s="5" t="s">
        <v>50</v>
      </c>
      <c r="C808" s="413"/>
      <c r="D808" s="414"/>
      <c r="E808" s="5"/>
      <c r="F808" s="6">
        <f>SUM(F809)</f>
        <v>70</v>
      </c>
      <c r="G808" s="6">
        <f t="shared" ref="G808:H808" si="132">SUM(G809)</f>
        <v>640</v>
      </c>
      <c r="H808" s="6">
        <f t="shared" si="132"/>
        <v>710</v>
      </c>
    </row>
    <row r="809" spans="1:12" ht="38.25" customHeight="1" x14ac:dyDescent="0.2">
      <c r="A809" s="162">
        <v>1</v>
      </c>
      <c r="B809" s="7" t="s">
        <v>781</v>
      </c>
      <c r="C809" s="415" t="s">
        <v>888</v>
      </c>
      <c r="D809" s="416"/>
      <c r="E809" s="7" t="s">
        <v>3077</v>
      </c>
      <c r="F809" s="8">
        <v>70</v>
      </c>
      <c r="G809" s="8">
        <v>640</v>
      </c>
      <c r="H809" s="8">
        <v>710</v>
      </c>
    </row>
    <row r="810" spans="1:12" x14ac:dyDescent="0.2">
      <c r="A810" s="15">
        <f>COUNT(A811)</f>
        <v>1</v>
      </c>
      <c r="B810" s="5" t="s">
        <v>51</v>
      </c>
      <c r="C810" s="413"/>
      <c r="D810" s="414"/>
      <c r="E810" s="5"/>
      <c r="F810" s="6">
        <f>SUM(F811)</f>
        <v>30</v>
      </c>
      <c r="G810" s="6">
        <f t="shared" ref="G810:H810" si="133">SUM(G811)</f>
        <v>199</v>
      </c>
      <c r="H810" s="6">
        <f t="shared" si="133"/>
        <v>229</v>
      </c>
    </row>
    <row r="811" spans="1:12" ht="51" x14ac:dyDescent="0.2">
      <c r="A811" s="162">
        <v>1</v>
      </c>
      <c r="B811" s="7" t="s">
        <v>2609</v>
      </c>
      <c r="C811" s="415" t="s">
        <v>2610</v>
      </c>
      <c r="D811" s="416"/>
      <c r="E811" s="7" t="s">
        <v>2611</v>
      </c>
      <c r="F811" s="8">
        <v>30</v>
      </c>
      <c r="G811" s="8">
        <v>199</v>
      </c>
      <c r="H811" s="8">
        <v>229</v>
      </c>
    </row>
    <row r="812" spans="1:12" x14ac:dyDescent="0.2">
      <c r="A812" s="2"/>
      <c r="B812" s="2"/>
      <c r="C812" s="421"/>
      <c r="D812" s="421"/>
      <c r="E812" s="2"/>
      <c r="F812" s="2"/>
      <c r="G812" s="2"/>
      <c r="H812" s="2"/>
      <c r="I812" s="2"/>
      <c r="J812" s="2"/>
      <c r="K812" s="2"/>
      <c r="L812" s="2"/>
    </row>
    <row r="813" spans="1:12" x14ac:dyDescent="0.2">
      <c r="A813" s="2"/>
      <c r="B813" s="2"/>
      <c r="C813" s="432"/>
      <c r="D813" s="432"/>
      <c r="E813" s="2"/>
      <c r="F813" s="2"/>
      <c r="G813" s="2"/>
      <c r="H813" s="2"/>
      <c r="I813" s="2"/>
      <c r="J813" s="2"/>
      <c r="K813" s="2"/>
      <c r="L813" s="2"/>
    </row>
    <row r="814" spans="1:12" ht="18" customHeight="1" x14ac:dyDescent="0.2">
      <c r="A814" s="408" t="s">
        <v>12</v>
      </c>
      <c r="B814" s="408"/>
      <c r="C814" s="408"/>
      <c r="D814" s="408"/>
      <c r="E814" s="1"/>
      <c r="F814" s="1"/>
      <c r="G814" s="1"/>
      <c r="H814" s="1"/>
      <c r="I814" s="1"/>
      <c r="J814" s="1"/>
      <c r="K814" s="1"/>
      <c r="L814" s="1"/>
    </row>
    <row r="815" spans="1:12" x14ac:dyDescent="0.2">
      <c r="A815" s="3"/>
      <c r="B815" s="3"/>
      <c r="C815" s="409"/>
      <c r="D815" s="409"/>
      <c r="E815" s="3"/>
      <c r="F815" s="3"/>
      <c r="G815" s="3"/>
      <c r="H815" s="3"/>
      <c r="I815" s="3"/>
      <c r="J815" s="3"/>
      <c r="K815" s="3"/>
      <c r="L815" s="3"/>
    </row>
    <row r="816" spans="1:12" x14ac:dyDescent="0.2">
      <c r="A816" s="427" t="s">
        <v>1</v>
      </c>
      <c r="B816" s="427"/>
      <c r="C816" s="427"/>
      <c r="D816" s="427"/>
      <c r="E816" s="2"/>
      <c r="F816" s="435" t="s">
        <v>12</v>
      </c>
      <c r="G816" s="398"/>
      <c r="H816" s="398"/>
      <c r="I816" s="398"/>
      <c r="J816" s="398"/>
      <c r="K816" s="398"/>
      <c r="L816" s="398"/>
    </row>
    <row r="817" spans="1:13" ht="12.75" customHeight="1" x14ac:dyDescent="0.2">
      <c r="A817" s="11" t="s">
        <v>53</v>
      </c>
      <c r="B817" s="11" t="s">
        <v>54</v>
      </c>
      <c r="C817" s="428" t="s">
        <v>55</v>
      </c>
      <c r="D817" s="429"/>
      <c r="E817" s="11" t="s">
        <v>56</v>
      </c>
      <c r="F817" s="12"/>
      <c r="G817" s="434" t="s">
        <v>57</v>
      </c>
      <c r="H817" s="388"/>
      <c r="I817" s="388"/>
      <c r="J817" s="388"/>
      <c r="K817" s="389"/>
      <c r="L817" s="12"/>
    </row>
    <row r="818" spans="1:13" ht="25.5" customHeight="1" x14ac:dyDescent="0.2">
      <c r="A818" s="13"/>
      <c r="B818" s="13" t="s">
        <v>58</v>
      </c>
      <c r="C818" s="419" t="s">
        <v>59</v>
      </c>
      <c r="D818" s="420"/>
      <c r="E818" s="14" t="s">
        <v>60</v>
      </c>
      <c r="F818" s="12" t="s">
        <v>61</v>
      </c>
      <c r="G818" s="12" t="s">
        <v>62</v>
      </c>
      <c r="H818" s="12" t="s">
        <v>63</v>
      </c>
      <c r="I818" s="12" t="s">
        <v>64</v>
      </c>
      <c r="J818" s="12" t="s">
        <v>65</v>
      </c>
      <c r="K818" s="12" t="s">
        <v>66</v>
      </c>
      <c r="L818" s="12" t="s">
        <v>67</v>
      </c>
    </row>
    <row r="819" spans="1:13" x14ac:dyDescent="0.2">
      <c r="A819" s="15">
        <f>COUNT(A820:A820)</f>
        <v>0</v>
      </c>
      <c r="B819" s="5" t="s">
        <v>33</v>
      </c>
      <c r="C819" s="413"/>
      <c r="D819" s="414"/>
      <c r="E819" s="5"/>
      <c r="F819" s="6">
        <f t="shared" ref="F819:L819" si="134">SUM(F820:F820)</f>
        <v>0</v>
      </c>
      <c r="G819" s="6">
        <f t="shared" si="134"/>
        <v>0</v>
      </c>
      <c r="H819" s="6">
        <f t="shared" si="134"/>
        <v>0</v>
      </c>
      <c r="I819" s="6">
        <f t="shared" si="134"/>
        <v>0</v>
      </c>
      <c r="J819" s="6">
        <f t="shared" si="134"/>
        <v>0</v>
      </c>
      <c r="K819" s="6">
        <f t="shared" si="134"/>
        <v>0</v>
      </c>
      <c r="L819" s="6">
        <f t="shared" si="134"/>
        <v>0</v>
      </c>
    </row>
    <row r="820" spans="1:13" ht="38.25" customHeight="1" x14ac:dyDescent="0.2">
      <c r="A820" s="162"/>
      <c r="B820" s="7"/>
      <c r="C820" s="415"/>
      <c r="D820" s="416"/>
      <c r="E820" s="7"/>
      <c r="F820" s="8"/>
      <c r="G820" s="8"/>
      <c r="H820" s="8"/>
      <c r="I820" s="8"/>
      <c r="J820" s="8"/>
      <c r="K820" s="8"/>
      <c r="L820" s="8"/>
      <c r="M820" s="181"/>
    </row>
    <row r="821" spans="1:13" x14ac:dyDescent="0.2">
      <c r="A821" s="15">
        <f>COUNT(A822:A858)</f>
        <v>37</v>
      </c>
      <c r="B821" s="5" t="s">
        <v>34</v>
      </c>
      <c r="C821" s="413"/>
      <c r="D821" s="414"/>
      <c r="E821" s="5"/>
      <c r="F821" s="6">
        <f t="shared" ref="F821:L821" si="135">SUM(F822:F858)</f>
        <v>4926</v>
      </c>
      <c r="G821" s="6">
        <f t="shared" si="135"/>
        <v>68</v>
      </c>
      <c r="H821" s="6">
        <f t="shared" si="135"/>
        <v>244</v>
      </c>
      <c r="I821" s="6">
        <f t="shared" si="135"/>
        <v>0</v>
      </c>
      <c r="J821" s="6">
        <f t="shared" si="135"/>
        <v>0</v>
      </c>
      <c r="K821" s="6">
        <f t="shared" si="135"/>
        <v>5238</v>
      </c>
      <c r="L821" s="6">
        <f t="shared" si="135"/>
        <v>10191</v>
      </c>
      <c r="M821" s="181"/>
    </row>
    <row r="822" spans="1:13" s="181" customFormat="1" ht="38.25" x14ac:dyDescent="0.2">
      <c r="A822" s="182">
        <v>1</v>
      </c>
      <c r="B822" s="183" t="s">
        <v>952</v>
      </c>
      <c r="C822" s="430" t="s">
        <v>2383</v>
      </c>
      <c r="D822" s="431"/>
      <c r="E822" s="183" t="s">
        <v>2384</v>
      </c>
      <c r="F822" s="184">
        <v>100</v>
      </c>
      <c r="G822" s="184"/>
      <c r="H822" s="184">
        <v>5</v>
      </c>
      <c r="I822" s="184"/>
      <c r="J822" s="184"/>
      <c r="K822" s="184">
        <v>105</v>
      </c>
      <c r="L822" s="184">
        <v>220</v>
      </c>
      <c r="M822"/>
    </row>
    <row r="823" spans="1:13" s="181" customFormat="1" ht="38.25" x14ac:dyDescent="0.2">
      <c r="A823" s="182">
        <v>1</v>
      </c>
      <c r="B823" s="253" t="s">
        <v>889</v>
      </c>
      <c r="C823" s="415" t="s">
        <v>2570</v>
      </c>
      <c r="D823" s="416"/>
      <c r="E823" s="253" t="s">
        <v>2571</v>
      </c>
      <c r="F823" s="8">
        <v>56</v>
      </c>
      <c r="G823" s="8"/>
      <c r="H823" s="8"/>
      <c r="I823" s="8"/>
      <c r="J823" s="8"/>
      <c r="K823" s="8">
        <v>56</v>
      </c>
      <c r="L823" s="8">
        <v>77</v>
      </c>
      <c r="M823"/>
    </row>
    <row r="824" spans="1:13" ht="38.25" customHeight="1" x14ac:dyDescent="0.2">
      <c r="A824" s="162">
        <v>1</v>
      </c>
      <c r="B824" s="7" t="s">
        <v>2358</v>
      </c>
      <c r="C824" s="415" t="s">
        <v>890</v>
      </c>
      <c r="D824" s="416"/>
      <c r="E824" s="7" t="s">
        <v>3142</v>
      </c>
      <c r="F824" s="8">
        <v>234</v>
      </c>
      <c r="G824" s="8"/>
      <c r="H824" s="8">
        <v>4</v>
      </c>
      <c r="I824" s="8"/>
      <c r="J824" s="8"/>
      <c r="K824" s="8">
        <v>238</v>
      </c>
      <c r="L824" s="8">
        <v>336</v>
      </c>
    </row>
    <row r="825" spans="1:13" ht="38.25" customHeight="1" x14ac:dyDescent="0.2">
      <c r="A825" s="162">
        <v>1</v>
      </c>
      <c r="B825" s="7" t="s">
        <v>891</v>
      </c>
      <c r="C825" s="415" t="s">
        <v>892</v>
      </c>
      <c r="D825" s="416"/>
      <c r="E825" s="7" t="s">
        <v>3143</v>
      </c>
      <c r="F825" s="8">
        <v>15</v>
      </c>
      <c r="G825" s="8"/>
      <c r="H825" s="8"/>
      <c r="I825" s="8"/>
      <c r="J825" s="8"/>
      <c r="K825" s="8">
        <v>15</v>
      </c>
      <c r="L825" s="8">
        <v>27</v>
      </c>
    </row>
    <row r="826" spans="1:13" ht="38.25" customHeight="1" x14ac:dyDescent="0.2">
      <c r="A826" s="162">
        <v>1</v>
      </c>
      <c r="B826" s="7" t="s">
        <v>893</v>
      </c>
      <c r="C826" s="415" t="s">
        <v>894</v>
      </c>
      <c r="D826" s="416"/>
      <c r="E826" s="7" t="s">
        <v>3144</v>
      </c>
      <c r="F826" s="8">
        <v>71</v>
      </c>
      <c r="G826" s="8"/>
      <c r="H826" s="8"/>
      <c r="I826" s="8"/>
      <c r="J826" s="8"/>
      <c r="K826" s="8">
        <v>71</v>
      </c>
      <c r="L826" s="8">
        <v>142</v>
      </c>
    </row>
    <row r="827" spans="1:13" ht="38.25" customHeight="1" x14ac:dyDescent="0.2">
      <c r="A827" s="162">
        <v>1</v>
      </c>
      <c r="B827" s="7" t="s">
        <v>895</v>
      </c>
      <c r="C827" s="424" t="s">
        <v>890</v>
      </c>
      <c r="D827" s="416"/>
      <c r="E827" s="7" t="s">
        <v>3142</v>
      </c>
      <c r="F827" s="8">
        <v>220</v>
      </c>
      <c r="G827" s="8"/>
      <c r="H827" s="8"/>
      <c r="I827" s="8"/>
      <c r="J827" s="8"/>
      <c r="K827" s="8">
        <v>220</v>
      </c>
      <c r="L827" s="8">
        <v>416</v>
      </c>
    </row>
    <row r="828" spans="1:13" ht="38.25" customHeight="1" x14ac:dyDescent="0.2">
      <c r="A828" s="162">
        <v>1</v>
      </c>
      <c r="B828" s="7" t="s">
        <v>896</v>
      </c>
      <c r="C828" s="415" t="s">
        <v>897</v>
      </c>
      <c r="D828" s="416"/>
      <c r="E828" s="7" t="s">
        <v>2434</v>
      </c>
      <c r="F828" s="8">
        <v>27</v>
      </c>
      <c r="G828" s="8"/>
      <c r="H828" s="8">
        <v>1</v>
      </c>
      <c r="I828" s="8"/>
      <c r="J828" s="8"/>
      <c r="K828" s="8">
        <v>28</v>
      </c>
      <c r="L828" s="8">
        <v>58</v>
      </c>
    </row>
    <row r="829" spans="1:13" ht="38.25" customHeight="1" x14ac:dyDescent="0.2">
      <c r="A829" s="162">
        <v>1</v>
      </c>
      <c r="B829" s="7" t="s">
        <v>898</v>
      </c>
      <c r="C829" s="415" t="s">
        <v>899</v>
      </c>
      <c r="D829" s="416"/>
      <c r="E829" s="7" t="s">
        <v>3145</v>
      </c>
      <c r="F829" s="8">
        <v>18</v>
      </c>
      <c r="G829" s="8">
        <v>1</v>
      </c>
      <c r="H829" s="8"/>
      <c r="I829" s="8"/>
      <c r="J829" s="8"/>
      <c r="K829" s="8">
        <v>19</v>
      </c>
      <c r="L829" s="8">
        <v>33</v>
      </c>
    </row>
    <row r="830" spans="1:13" ht="38.25" customHeight="1" x14ac:dyDescent="0.2">
      <c r="A830" s="162">
        <v>1</v>
      </c>
      <c r="B830" s="7" t="s">
        <v>531</v>
      </c>
      <c r="C830" s="415" t="s">
        <v>900</v>
      </c>
      <c r="D830" s="416"/>
      <c r="E830" s="7" t="s">
        <v>3146</v>
      </c>
      <c r="F830" s="8">
        <v>14</v>
      </c>
      <c r="G830" s="8"/>
      <c r="H830" s="8"/>
      <c r="I830" s="8"/>
      <c r="J830" s="8"/>
      <c r="K830" s="8">
        <v>14</v>
      </c>
      <c r="L830" s="8">
        <v>27</v>
      </c>
    </row>
    <row r="831" spans="1:13" ht="51" customHeight="1" x14ac:dyDescent="0.2">
      <c r="A831" s="162">
        <v>1</v>
      </c>
      <c r="B831" s="7" t="s">
        <v>901</v>
      </c>
      <c r="C831" s="415" t="s">
        <v>902</v>
      </c>
      <c r="D831" s="416"/>
      <c r="E831" s="7" t="s">
        <v>2557</v>
      </c>
      <c r="F831" s="8">
        <v>15</v>
      </c>
      <c r="G831" s="8"/>
      <c r="H831" s="8"/>
      <c r="I831" s="8"/>
      <c r="J831" s="8"/>
      <c r="K831" s="8">
        <v>15</v>
      </c>
      <c r="L831" s="8">
        <v>36</v>
      </c>
    </row>
    <row r="832" spans="1:13" ht="25.5" customHeight="1" x14ac:dyDescent="0.2">
      <c r="A832" s="162">
        <v>1</v>
      </c>
      <c r="B832" s="7" t="s">
        <v>903</v>
      </c>
      <c r="C832" s="415" t="s">
        <v>904</v>
      </c>
      <c r="D832" s="416"/>
      <c r="E832" s="7" t="s">
        <v>3147</v>
      </c>
      <c r="F832" s="8">
        <v>12</v>
      </c>
      <c r="G832" s="8"/>
      <c r="H832" s="8"/>
      <c r="I832" s="8"/>
      <c r="J832" s="8"/>
      <c r="K832" s="8">
        <v>12</v>
      </c>
      <c r="L832" s="8">
        <v>22</v>
      </c>
    </row>
    <row r="833" spans="1:13" ht="38.25" customHeight="1" x14ac:dyDescent="0.2">
      <c r="A833" s="162">
        <v>1</v>
      </c>
      <c r="B833" s="7" t="s">
        <v>905</v>
      </c>
      <c r="C833" s="415" t="s">
        <v>906</v>
      </c>
      <c r="D833" s="416"/>
      <c r="E833" s="7" t="s">
        <v>3148</v>
      </c>
      <c r="F833" s="8">
        <v>20</v>
      </c>
      <c r="G833" s="8">
        <v>6</v>
      </c>
      <c r="H833" s="8">
        <v>5</v>
      </c>
      <c r="I833" s="8"/>
      <c r="J833" s="8"/>
      <c r="K833" s="8">
        <v>31</v>
      </c>
      <c r="L833" s="8">
        <v>74</v>
      </c>
      <c r="M833" s="341"/>
    </row>
    <row r="834" spans="1:13" ht="38.25" customHeight="1" x14ac:dyDescent="0.2">
      <c r="A834" s="162">
        <v>1</v>
      </c>
      <c r="B834" s="7" t="s">
        <v>2357</v>
      </c>
      <c r="C834" s="415" t="s">
        <v>907</v>
      </c>
      <c r="D834" s="416"/>
      <c r="E834" s="7" t="s">
        <v>3149</v>
      </c>
      <c r="F834" s="8">
        <v>24</v>
      </c>
      <c r="G834" s="8"/>
      <c r="H834" s="8"/>
      <c r="I834" s="8"/>
      <c r="J834" s="8"/>
      <c r="K834" s="8">
        <v>24</v>
      </c>
      <c r="L834" s="8">
        <v>47</v>
      </c>
    </row>
    <row r="835" spans="1:13" s="341" customFormat="1" ht="38.25" customHeight="1" x14ac:dyDescent="0.2">
      <c r="A835" s="162">
        <v>1</v>
      </c>
      <c r="B835" s="340" t="s">
        <v>2794</v>
      </c>
      <c r="C835" s="422" t="s">
        <v>2795</v>
      </c>
      <c r="D835" s="423"/>
      <c r="E835" s="340" t="s">
        <v>2796</v>
      </c>
      <c r="F835" s="8">
        <v>239</v>
      </c>
      <c r="G835" s="8">
        <v>26</v>
      </c>
      <c r="H835" s="8">
        <v>3</v>
      </c>
      <c r="I835" s="8"/>
      <c r="J835" s="8"/>
      <c r="K835" s="8">
        <v>268</v>
      </c>
      <c r="L835" s="8">
        <v>580</v>
      </c>
      <c r="M835"/>
    </row>
    <row r="836" spans="1:13" x14ac:dyDescent="0.2">
      <c r="A836" s="15">
        <f>COUNT(A837:A857)</f>
        <v>21</v>
      </c>
      <c r="B836" s="5" t="s">
        <v>35</v>
      </c>
      <c r="C836" s="413"/>
      <c r="D836" s="414"/>
      <c r="E836" s="5"/>
      <c r="F836" s="6">
        <f t="shared" ref="F836:L836" si="136">SUM(F837:F857)</f>
        <v>1918</v>
      </c>
      <c r="G836" s="6">
        <f t="shared" si="136"/>
        <v>17</v>
      </c>
      <c r="H836" s="6">
        <f t="shared" si="136"/>
        <v>112</v>
      </c>
      <c r="I836" s="6">
        <f t="shared" si="136"/>
        <v>0</v>
      </c>
      <c r="J836" s="6">
        <f t="shared" si="136"/>
        <v>0</v>
      </c>
      <c r="K836" s="6">
        <f t="shared" si="136"/>
        <v>2047</v>
      </c>
      <c r="L836" s="6">
        <f t="shared" si="136"/>
        <v>4026</v>
      </c>
    </row>
    <row r="837" spans="1:13" ht="38.25" customHeight="1" x14ac:dyDescent="0.2">
      <c r="A837" s="162">
        <v>1</v>
      </c>
      <c r="B837" s="7" t="s">
        <v>2465</v>
      </c>
      <c r="C837" s="415" t="s">
        <v>2464</v>
      </c>
      <c r="D837" s="416"/>
      <c r="E837" s="7" t="s">
        <v>3142</v>
      </c>
      <c r="F837" s="8">
        <v>237</v>
      </c>
      <c r="G837" s="8"/>
      <c r="H837" s="8">
        <v>8</v>
      </c>
      <c r="I837" s="8"/>
      <c r="J837" s="8"/>
      <c r="K837" s="8">
        <v>245</v>
      </c>
      <c r="L837" s="8">
        <v>477</v>
      </c>
    </row>
    <row r="838" spans="1:13" ht="38.25" customHeight="1" x14ac:dyDescent="0.2">
      <c r="A838" s="162">
        <v>1</v>
      </c>
      <c r="B838" s="7" t="s">
        <v>669</v>
      </c>
      <c r="C838" s="415" t="s">
        <v>910</v>
      </c>
      <c r="D838" s="416"/>
      <c r="E838" s="7" t="s">
        <v>3150</v>
      </c>
      <c r="F838" s="8">
        <v>45</v>
      </c>
      <c r="G838" s="8"/>
      <c r="H838" s="8">
        <v>4</v>
      </c>
      <c r="I838" s="8"/>
      <c r="J838" s="8"/>
      <c r="K838" s="8">
        <v>49</v>
      </c>
      <c r="L838" s="8">
        <v>96</v>
      </c>
    </row>
    <row r="839" spans="1:13" ht="38.25" customHeight="1" x14ac:dyDescent="0.2">
      <c r="A839" s="162">
        <v>1</v>
      </c>
      <c r="B839" s="7" t="s">
        <v>2447</v>
      </c>
      <c r="C839" s="415" t="s">
        <v>911</v>
      </c>
      <c r="D839" s="416"/>
      <c r="E839" s="7" t="s">
        <v>3151</v>
      </c>
      <c r="F839" s="8">
        <v>62</v>
      </c>
      <c r="G839" s="8"/>
      <c r="H839" s="8"/>
      <c r="I839" s="8"/>
      <c r="J839" s="8"/>
      <c r="K839" s="8">
        <v>62</v>
      </c>
      <c r="L839" s="8">
        <v>120</v>
      </c>
    </row>
    <row r="840" spans="1:13" ht="51.75" customHeight="1" x14ac:dyDescent="0.2">
      <c r="A840" s="162">
        <v>1</v>
      </c>
      <c r="B840" s="7" t="s">
        <v>912</v>
      </c>
      <c r="C840" s="415" t="s">
        <v>913</v>
      </c>
      <c r="D840" s="416"/>
      <c r="E840" s="7" t="s">
        <v>2877</v>
      </c>
      <c r="F840" s="8">
        <v>63</v>
      </c>
      <c r="G840" s="8"/>
      <c r="H840" s="8">
        <v>6</v>
      </c>
      <c r="I840" s="8"/>
      <c r="J840" s="8"/>
      <c r="K840" s="8">
        <v>69</v>
      </c>
      <c r="L840" s="8">
        <v>140</v>
      </c>
    </row>
    <row r="841" spans="1:13" ht="38.25" customHeight="1" x14ac:dyDescent="0.2">
      <c r="A841" s="162">
        <v>1</v>
      </c>
      <c r="B841" s="7" t="s">
        <v>914</v>
      </c>
      <c r="C841" s="415" t="s">
        <v>915</v>
      </c>
      <c r="D841" s="416"/>
      <c r="E841" s="7" t="s">
        <v>3152</v>
      </c>
      <c r="F841" s="8">
        <v>22</v>
      </c>
      <c r="G841" s="8"/>
      <c r="H841" s="8">
        <v>2</v>
      </c>
      <c r="I841" s="8"/>
      <c r="J841" s="8"/>
      <c r="K841" s="8">
        <v>24</v>
      </c>
      <c r="L841" s="8">
        <v>48</v>
      </c>
    </row>
    <row r="842" spans="1:13" ht="51" customHeight="1" x14ac:dyDescent="0.2">
      <c r="A842" s="162">
        <v>1</v>
      </c>
      <c r="B842" s="7" t="s">
        <v>916</v>
      </c>
      <c r="C842" s="415" t="s">
        <v>917</v>
      </c>
      <c r="D842" s="416"/>
      <c r="E842" s="7" t="s">
        <v>3153</v>
      </c>
      <c r="F842" s="8">
        <v>8</v>
      </c>
      <c r="G842" s="8"/>
      <c r="H842" s="8"/>
      <c r="I842" s="8"/>
      <c r="J842" s="8"/>
      <c r="K842" s="8">
        <v>8</v>
      </c>
      <c r="L842" s="8">
        <v>14</v>
      </c>
    </row>
    <row r="843" spans="1:13" ht="38.25" customHeight="1" x14ac:dyDescent="0.2">
      <c r="A843" s="162">
        <v>1</v>
      </c>
      <c r="B843" s="7" t="s">
        <v>918</v>
      </c>
      <c r="C843" s="415" t="s">
        <v>919</v>
      </c>
      <c r="D843" s="416"/>
      <c r="E843" s="7" t="s">
        <v>3154</v>
      </c>
      <c r="F843" s="8">
        <v>18</v>
      </c>
      <c r="G843" s="8"/>
      <c r="H843" s="8"/>
      <c r="I843" s="8"/>
      <c r="J843" s="8"/>
      <c r="K843" s="8">
        <v>18</v>
      </c>
      <c r="L843" s="8">
        <v>36</v>
      </c>
    </row>
    <row r="844" spans="1:13" ht="38.25" customHeight="1" x14ac:dyDescent="0.2">
      <c r="A844" s="162">
        <v>1</v>
      </c>
      <c r="B844" s="7" t="s">
        <v>920</v>
      </c>
      <c r="C844" s="415" t="s">
        <v>921</v>
      </c>
      <c r="D844" s="416"/>
      <c r="E844" s="7" t="s">
        <v>3155</v>
      </c>
      <c r="F844" s="8">
        <v>15</v>
      </c>
      <c r="G844" s="8"/>
      <c r="H844" s="8">
        <v>1</v>
      </c>
      <c r="I844" s="8"/>
      <c r="J844" s="8"/>
      <c r="K844" s="8">
        <v>16</v>
      </c>
      <c r="L844" s="8">
        <v>33</v>
      </c>
    </row>
    <row r="845" spans="1:13" ht="38.25" customHeight="1" x14ac:dyDescent="0.2">
      <c r="A845" s="162">
        <v>1</v>
      </c>
      <c r="B845" s="7" t="s">
        <v>2359</v>
      </c>
      <c r="C845" s="415" t="s">
        <v>890</v>
      </c>
      <c r="D845" s="416"/>
      <c r="E845" s="7" t="s">
        <v>3142</v>
      </c>
      <c r="F845" s="8">
        <v>360</v>
      </c>
      <c r="G845" s="8"/>
      <c r="H845" s="8">
        <v>12</v>
      </c>
      <c r="I845" s="8"/>
      <c r="J845" s="8"/>
      <c r="K845" s="8">
        <v>372</v>
      </c>
      <c r="L845" s="8">
        <v>756</v>
      </c>
    </row>
    <row r="846" spans="1:13" ht="38.25" customHeight="1" x14ac:dyDescent="0.2">
      <c r="A846" s="162">
        <v>1</v>
      </c>
      <c r="B846" s="7" t="s">
        <v>2360</v>
      </c>
      <c r="C846" s="415" t="s">
        <v>890</v>
      </c>
      <c r="D846" s="416"/>
      <c r="E846" s="7" t="s">
        <v>3142</v>
      </c>
      <c r="F846" s="8">
        <v>369</v>
      </c>
      <c r="G846" s="8"/>
      <c r="H846" s="8">
        <v>15</v>
      </c>
      <c r="I846" s="8"/>
      <c r="J846" s="8"/>
      <c r="K846" s="8">
        <v>384</v>
      </c>
      <c r="L846" s="8">
        <v>798</v>
      </c>
    </row>
    <row r="847" spans="1:13" ht="38.25" customHeight="1" x14ac:dyDescent="0.2">
      <c r="A847" s="162">
        <v>1</v>
      </c>
      <c r="B847" s="7" t="s">
        <v>922</v>
      </c>
      <c r="C847" s="415" t="s">
        <v>923</v>
      </c>
      <c r="D847" s="416"/>
      <c r="E847" s="7" t="s">
        <v>3156</v>
      </c>
      <c r="F847" s="8">
        <v>17</v>
      </c>
      <c r="G847" s="8"/>
      <c r="H847" s="8"/>
      <c r="I847" s="8"/>
      <c r="J847" s="8"/>
      <c r="K847" s="8">
        <v>17</v>
      </c>
      <c r="L847" s="8">
        <v>34</v>
      </c>
    </row>
    <row r="848" spans="1:13" ht="38.25" customHeight="1" x14ac:dyDescent="0.2">
      <c r="A848" s="162">
        <v>1</v>
      </c>
      <c r="B848" s="7" t="s">
        <v>2558</v>
      </c>
      <c r="C848" s="415" t="s">
        <v>924</v>
      </c>
      <c r="D848" s="416"/>
      <c r="E848" s="7" t="s">
        <v>3157</v>
      </c>
      <c r="F848" s="8">
        <v>28</v>
      </c>
      <c r="G848" s="8"/>
      <c r="H848" s="8">
        <v>7</v>
      </c>
      <c r="I848" s="8"/>
      <c r="J848" s="8"/>
      <c r="K848" s="8">
        <v>35</v>
      </c>
      <c r="L848" s="8">
        <v>70</v>
      </c>
    </row>
    <row r="849" spans="1:13" ht="38.25" customHeight="1" x14ac:dyDescent="0.2">
      <c r="A849" s="162">
        <v>1</v>
      </c>
      <c r="B849" s="7" t="s">
        <v>526</v>
      </c>
      <c r="C849" s="415" t="s">
        <v>925</v>
      </c>
      <c r="D849" s="416"/>
      <c r="E849" s="7" t="s">
        <v>3158</v>
      </c>
      <c r="F849" s="8">
        <v>61</v>
      </c>
      <c r="G849" s="8"/>
      <c r="H849" s="8"/>
      <c r="I849" s="8"/>
      <c r="J849" s="8"/>
      <c r="K849" s="8">
        <v>61</v>
      </c>
      <c r="L849" s="8">
        <v>118</v>
      </c>
    </row>
    <row r="850" spans="1:13" ht="38.25" customHeight="1" x14ac:dyDescent="0.2">
      <c r="A850" s="162">
        <v>1</v>
      </c>
      <c r="B850" s="7" t="s">
        <v>926</v>
      </c>
      <c r="C850" s="415" t="s">
        <v>927</v>
      </c>
      <c r="D850" s="416"/>
      <c r="E850" s="7" t="s">
        <v>3159</v>
      </c>
      <c r="F850" s="8">
        <v>215</v>
      </c>
      <c r="G850" s="8"/>
      <c r="H850" s="8">
        <v>26</v>
      </c>
      <c r="I850" s="8"/>
      <c r="J850" s="8"/>
      <c r="K850" s="8">
        <v>241</v>
      </c>
      <c r="L850" s="8">
        <v>486</v>
      </c>
    </row>
    <row r="851" spans="1:13" ht="38.25" customHeight="1" x14ac:dyDescent="0.2">
      <c r="A851" s="162">
        <v>1</v>
      </c>
      <c r="B851" s="7" t="s">
        <v>928</v>
      </c>
      <c r="C851" s="415" t="s">
        <v>927</v>
      </c>
      <c r="D851" s="416"/>
      <c r="E851" s="7" t="s">
        <v>3159</v>
      </c>
      <c r="F851" s="8">
        <v>130</v>
      </c>
      <c r="G851" s="8"/>
      <c r="H851" s="8">
        <v>19</v>
      </c>
      <c r="I851" s="8"/>
      <c r="J851" s="8"/>
      <c r="K851" s="8">
        <v>149</v>
      </c>
      <c r="L851" s="8">
        <v>314</v>
      </c>
    </row>
    <row r="852" spans="1:13" ht="38.25" customHeight="1" x14ac:dyDescent="0.2">
      <c r="A852" s="162">
        <v>1</v>
      </c>
      <c r="B852" s="7" t="s">
        <v>929</v>
      </c>
      <c r="C852" s="415" t="s">
        <v>930</v>
      </c>
      <c r="D852" s="416"/>
      <c r="E852" s="7" t="s">
        <v>3160</v>
      </c>
      <c r="F852" s="8">
        <v>32</v>
      </c>
      <c r="G852" s="8">
        <v>2</v>
      </c>
      <c r="H852" s="8"/>
      <c r="I852" s="8"/>
      <c r="J852" s="8"/>
      <c r="K852" s="8">
        <v>34</v>
      </c>
      <c r="L852" s="8">
        <v>60</v>
      </c>
    </row>
    <row r="853" spans="1:13" ht="38.25" customHeight="1" x14ac:dyDescent="0.2">
      <c r="A853" s="162">
        <v>1</v>
      </c>
      <c r="B853" s="7" t="s">
        <v>931</v>
      </c>
      <c r="C853" s="415" t="s">
        <v>2489</v>
      </c>
      <c r="D853" s="416"/>
      <c r="E853" s="7" t="s">
        <v>3161</v>
      </c>
      <c r="F853" s="8">
        <v>28</v>
      </c>
      <c r="G853" s="8"/>
      <c r="H853" s="8"/>
      <c r="I853" s="8"/>
      <c r="J853" s="8"/>
      <c r="K853" s="8">
        <v>28</v>
      </c>
      <c r="L853" s="8">
        <v>56</v>
      </c>
    </row>
    <row r="854" spans="1:13" ht="38.25" customHeight="1" x14ac:dyDescent="0.2">
      <c r="A854" s="162">
        <v>1</v>
      </c>
      <c r="B854" s="7" t="s">
        <v>932</v>
      </c>
      <c r="C854" s="415" t="s">
        <v>933</v>
      </c>
      <c r="D854" s="416"/>
      <c r="E854" s="7" t="s">
        <v>3162</v>
      </c>
      <c r="F854" s="8">
        <v>129</v>
      </c>
      <c r="G854" s="8"/>
      <c r="H854" s="8">
        <v>3</v>
      </c>
      <c r="I854" s="8"/>
      <c r="J854" s="8"/>
      <c r="K854" s="8">
        <v>132</v>
      </c>
      <c r="L854" s="8">
        <v>161</v>
      </c>
      <c r="M854" s="255"/>
    </row>
    <row r="855" spans="1:13" ht="25.5" customHeight="1" x14ac:dyDescent="0.2">
      <c r="A855" s="162">
        <v>1</v>
      </c>
      <c r="B855" s="7" t="s">
        <v>934</v>
      </c>
      <c r="C855" s="415" t="s">
        <v>935</v>
      </c>
      <c r="D855" s="416"/>
      <c r="E855" s="7" t="s">
        <v>3163</v>
      </c>
      <c r="F855" s="8">
        <v>20</v>
      </c>
      <c r="G855" s="8">
        <v>3</v>
      </c>
      <c r="H855" s="8">
        <v>4</v>
      </c>
      <c r="I855" s="8"/>
      <c r="J855" s="8"/>
      <c r="K855" s="8">
        <v>27</v>
      </c>
      <c r="L855" s="8">
        <v>57</v>
      </c>
    </row>
    <row r="856" spans="1:13" s="255" customFormat="1" ht="38.25" x14ac:dyDescent="0.2">
      <c r="A856" s="162">
        <v>1</v>
      </c>
      <c r="B856" s="257" t="s">
        <v>2585</v>
      </c>
      <c r="C856" s="422" t="s">
        <v>2586</v>
      </c>
      <c r="D856" s="423"/>
      <c r="E856" s="257" t="s">
        <v>2587</v>
      </c>
      <c r="F856" s="8">
        <v>41</v>
      </c>
      <c r="G856" s="8">
        <v>12</v>
      </c>
      <c r="H856" s="8"/>
      <c r="I856" s="8"/>
      <c r="J856" s="8"/>
      <c r="K856" s="8">
        <v>53</v>
      </c>
      <c r="L856" s="8">
        <v>106</v>
      </c>
      <c r="M856"/>
    </row>
    <row r="857" spans="1:13" ht="38.25" customHeight="1" x14ac:dyDescent="0.2">
      <c r="A857" s="162">
        <v>1</v>
      </c>
      <c r="B857" s="7" t="s">
        <v>936</v>
      </c>
      <c r="C857" s="415" t="s">
        <v>937</v>
      </c>
      <c r="D857" s="416"/>
      <c r="E857" s="7" t="s">
        <v>3164</v>
      </c>
      <c r="F857" s="8">
        <v>18</v>
      </c>
      <c r="G857" s="8"/>
      <c r="H857" s="8">
        <v>5</v>
      </c>
      <c r="I857" s="8"/>
      <c r="J857" s="8"/>
      <c r="K857" s="8">
        <v>23</v>
      </c>
      <c r="L857" s="8">
        <v>46</v>
      </c>
    </row>
    <row r="858" spans="1:13" ht="38.25" customHeight="1" x14ac:dyDescent="0.2">
      <c r="A858" s="162">
        <v>1</v>
      </c>
      <c r="B858" s="7" t="s">
        <v>908</v>
      </c>
      <c r="C858" s="415" t="s">
        <v>2793</v>
      </c>
      <c r="D858" s="416"/>
      <c r="E858" s="7" t="s">
        <v>3165</v>
      </c>
      <c r="F858" s="8">
        <v>25</v>
      </c>
      <c r="G858" s="8">
        <v>1</v>
      </c>
      <c r="H858" s="8">
        <v>2</v>
      </c>
      <c r="I858" s="8"/>
      <c r="J858" s="8"/>
      <c r="K858" s="8">
        <v>28</v>
      </c>
      <c r="L858" s="8">
        <v>44</v>
      </c>
    </row>
    <row r="859" spans="1:13" x14ac:dyDescent="0.2">
      <c r="A859" s="15">
        <f>COUNT(A860)</f>
        <v>0</v>
      </c>
      <c r="B859" s="5" t="s">
        <v>36</v>
      </c>
      <c r="C859" s="413"/>
      <c r="D859" s="414"/>
      <c r="E859" s="5"/>
      <c r="F859" s="6">
        <f>SUM(F860)</f>
        <v>0</v>
      </c>
      <c r="G859" s="6">
        <f t="shared" ref="G859:L859" si="137">SUM(G860)</f>
        <v>0</v>
      </c>
      <c r="H859" s="6">
        <f t="shared" si="137"/>
        <v>0</v>
      </c>
      <c r="I859" s="6">
        <f t="shared" si="137"/>
        <v>0</v>
      </c>
      <c r="J859" s="6">
        <f t="shared" si="137"/>
        <v>0</v>
      </c>
      <c r="K859" s="6">
        <f t="shared" si="137"/>
        <v>0</v>
      </c>
      <c r="L859" s="6">
        <f t="shared" si="137"/>
        <v>0</v>
      </c>
    </row>
    <row r="860" spans="1:13" ht="25.5" x14ac:dyDescent="0.2">
      <c r="A860" s="8"/>
      <c r="B860" s="7"/>
      <c r="C860" s="415" t="s">
        <v>226</v>
      </c>
      <c r="D860" s="416"/>
      <c r="E860" s="7" t="s">
        <v>227</v>
      </c>
      <c r="F860" s="8"/>
      <c r="G860" s="8"/>
      <c r="H860" s="8"/>
      <c r="I860" s="8"/>
      <c r="J860" s="8"/>
      <c r="K860" s="8"/>
      <c r="L860" s="8"/>
    </row>
    <row r="861" spans="1:13" x14ac:dyDescent="0.2">
      <c r="A861" s="16">
        <f>SUM(A819+A821+A836+A859)</f>
        <v>58</v>
      </c>
      <c r="B861" s="17"/>
      <c r="C861" s="417"/>
      <c r="D861" s="418"/>
      <c r="E861" s="17"/>
      <c r="F861" s="9">
        <f t="shared" ref="F861:L861" si="138">SUM(F819+F821+F836+F859)</f>
        <v>6844</v>
      </c>
      <c r="G861" s="163">
        <f t="shared" si="138"/>
        <v>85</v>
      </c>
      <c r="H861" s="163">
        <f t="shared" si="138"/>
        <v>356</v>
      </c>
      <c r="I861" s="163">
        <f t="shared" si="138"/>
        <v>0</v>
      </c>
      <c r="J861" s="163">
        <f t="shared" si="138"/>
        <v>0</v>
      </c>
      <c r="K861" s="163">
        <f t="shared" si="138"/>
        <v>7285</v>
      </c>
      <c r="L861" s="163">
        <f t="shared" si="138"/>
        <v>14217</v>
      </c>
    </row>
    <row r="862" spans="1:13" x14ac:dyDescent="0.2">
      <c r="A862" s="2"/>
      <c r="B862" s="2"/>
      <c r="C862" s="421"/>
      <c r="D862" s="421"/>
      <c r="E862" s="2"/>
      <c r="F862" s="2"/>
      <c r="G862" s="2"/>
      <c r="H862" s="2"/>
      <c r="I862" s="2"/>
      <c r="J862" s="2"/>
      <c r="K862" s="2"/>
      <c r="L862" s="2"/>
    </row>
    <row r="863" spans="1:13" ht="12.75" customHeight="1" x14ac:dyDescent="0.2">
      <c r="A863" s="427" t="s">
        <v>2</v>
      </c>
      <c r="B863" s="427"/>
      <c r="C863" s="427"/>
      <c r="D863" s="427"/>
      <c r="E863" s="2"/>
      <c r="F863" s="435" t="s">
        <v>12</v>
      </c>
      <c r="G863" s="398"/>
      <c r="H863" s="398"/>
      <c r="I863" s="398"/>
      <c r="J863" s="398"/>
      <c r="K863" s="398"/>
      <c r="L863" s="398"/>
    </row>
    <row r="864" spans="1:13" ht="12.75" customHeight="1" x14ac:dyDescent="0.2">
      <c r="A864" s="11" t="s">
        <v>53</v>
      </c>
      <c r="B864" s="11" t="s">
        <v>54</v>
      </c>
      <c r="C864" s="428" t="s">
        <v>55</v>
      </c>
      <c r="D864" s="429"/>
      <c r="E864" s="11" t="s">
        <v>56</v>
      </c>
      <c r="F864" s="12"/>
      <c r="G864" s="434" t="s">
        <v>57</v>
      </c>
      <c r="H864" s="388"/>
      <c r="I864" s="388"/>
      <c r="J864" s="388"/>
      <c r="K864" s="389"/>
      <c r="L864" s="12"/>
    </row>
    <row r="865" spans="1:12" ht="25.5" customHeight="1" x14ac:dyDescent="0.2">
      <c r="A865" s="13"/>
      <c r="B865" s="13" t="s">
        <v>58</v>
      </c>
      <c r="C865" s="419" t="s">
        <v>59</v>
      </c>
      <c r="D865" s="420"/>
      <c r="E865" s="14" t="s">
        <v>60</v>
      </c>
      <c r="F865" s="12" t="s">
        <v>61</v>
      </c>
      <c r="G865" s="12" t="s">
        <v>62</v>
      </c>
      <c r="H865" s="12" t="s">
        <v>63</v>
      </c>
      <c r="I865" s="12" t="s">
        <v>64</v>
      </c>
      <c r="J865" s="12" t="s">
        <v>65</v>
      </c>
      <c r="K865" s="12" t="s">
        <v>66</v>
      </c>
      <c r="L865" s="12" t="s">
        <v>67</v>
      </c>
    </row>
    <row r="866" spans="1:12" x14ac:dyDescent="0.2">
      <c r="A866" s="15">
        <f>COUNT(A867)</f>
        <v>0</v>
      </c>
      <c r="B866" s="5" t="s">
        <v>33</v>
      </c>
      <c r="C866" s="413"/>
      <c r="D866" s="414"/>
      <c r="E866" s="5"/>
      <c r="F866" s="6">
        <f>SUM(F867)</f>
        <v>0</v>
      </c>
      <c r="G866" s="6">
        <f t="shared" ref="G866:L866" si="139">SUM(G867)</f>
        <v>0</v>
      </c>
      <c r="H866" s="6">
        <f t="shared" si="139"/>
        <v>0</v>
      </c>
      <c r="I866" s="6">
        <f t="shared" si="139"/>
        <v>0</v>
      </c>
      <c r="J866" s="6">
        <f t="shared" si="139"/>
        <v>0</v>
      </c>
      <c r="K866" s="6">
        <f t="shared" si="139"/>
        <v>0</v>
      </c>
      <c r="L866" s="6">
        <f t="shared" si="139"/>
        <v>0</v>
      </c>
    </row>
    <row r="867" spans="1:12" ht="25.5" x14ac:dyDescent="0.2">
      <c r="A867" s="162"/>
      <c r="B867" s="7"/>
      <c r="C867" s="415" t="s">
        <v>226</v>
      </c>
      <c r="D867" s="416"/>
      <c r="E867" s="7" t="s">
        <v>227</v>
      </c>
      <c r="F867" s="8"/>
      <c r="G867" s="8"/>
      <c r="H867" s="8"/>
      <c r="I867" s="8"/>
      <c r="J867" s="8"/>
      <c r="K867" s="8"/>
      <c r="L867" s="8"/>
    </row>
    <row r="868" spans="1:12" x14ac:dyDescent="0.2">
      <c r="A868" s="15">
        <f>COUNT(#REF!)</f>
        <v>0</v>
      </c>
      <c r="B868" s="5" t="s">
        <v>34</v>
      </c>
      <c r="C868" s="413"/>
      <c r="D868" s="414"/>
      <c r="E868" s="5"/>
      <c r="F868" s="6">
        <v>0</v>
      </c>
      <c r="G868" s="6">
        <v>0</v>
      </c>
      <c r="H868" s="6">
        <v>0</v>
      </c>
      <c r="I868" s="6">
        <v>0</v>
      </c>
      <c r="J868" s="6">
        <v>0</v>
      </c>
      <c r="K868" s="6">
        <v>0</v>
      </c>
      <c r="L868" s="6">
        <v>0</v>
      </c>
    </row>
    <row r="869" spans="1:12" x14ac:dyDescent="0.2">
      <c r="A869" s="15">
        <f>COUNT(A870)</f>
        <v>1</v>
      </c>
      <c r="B869" s="5" t="s">
        <v>35</v>
      </c>
      <c r="C869" s="413"/>
      <c r="D869" s="414"/>
      <c r="E869" s="5"/>
      <c r="F869" s="6">
        <f>SUM(F870)</f>
        <v>0</v>
      </c>
      <c r="G869" s="6">
        <f t="shared" ref="G869" si="140">SUM(G870)</f>
        <v>0</v>
      </c>
      <c r="H869" s="6">
        <f t="shared" ref="H869" si="141">SUM(H870)</f>
        <v>0</v>
      </c>
      <c r="I869" s="6">
        <f t="shared" ref="I869" si="142">SUM(I870)</f>
        <v>3</v>
      </c>
      <c r="J869" s="6">
        <f t="shared" ref="J869" si="143">SUM(J870)</f>
        <v>27</v>
      </c>
      <c r="K869" s="6">
        <f t="shared" ref="K869" si="144">SUM(K870)</f>
        <v>30</v>
      </c>
      <c r="L869" s="6">
        <f t="shared" ref="L869" si="145">SUM(L870)</f>
        <v>72</v>
      </c>
    </row>
    <row r="870" spans="1:12" ht="25.5" customHeight="1" x14ac:dyDescent="0.2">
      <c r="A870" s="162">
        <v>1</v>
      </c>
      <c r="B870" s="141" t="s">
        <v>2215</v>
      </c>
      <c r="C870" s="415" t="s">
        <v>2741</v>
      </c>
      <c r="D870" s="425"/>
      <c r="E870" s="315" t="s">
        <v>2740</v>
      </c>
      <c r="F870" s="8"/>
      <c r="G870" s="8"/>
      <c r="H870" s="8"/>
      <c r="I870" s="8">
        <v>3</v>
      </c>
      <c r="J870" s="8">
        <v>27</v>
      </c>
      <c r="K870" s="8">
        <v>30</v>
      </c>
      <c r="L870" s="8">
        <v>72</v>
      </c>
    </row>
    <row r="871" spans="1:12" x14ac:dyDescent="0.2">
      <c r="A871" s="15">
        <f>COUNT(A872)</f>
        <v>0</v>
      </c>
      <c r="B871" s="5" t="s">
        <v>36</v>
      </c>
      <c r="C871" s="413"/>
      <c r="D871" s="414"/>
      <c r="E871" s="5"/>
      <c r="F871" s="6">
        <f>SUM(F872)</f>
        <v>0</v>
      </c>
      <c r="G871" s="6">
        <f t="shared" ref="G871" si="146">SUM(G872)</f>
        <v>0</v>
      </c>
      <c r="H871" s="6">
        <f t="shared" ref="H871" si="147">SUM(H872)</f>
        <v>0</v>
      </c>
      <c r="I871" s="6">
        <f t="shared" ref="I871" si="148">SUM(I872)</f>
        <v>0</v>
      </c>
      <c r="J871" s="6">
        <f t="shared" ref="J871" si="149">SUM(J872)</f>
        <v>0</v>
      </c>
      <c r="K871" s="6">
        <f t="shared" ref="K871" si="150">SUM(K872)</f>
        <v>0</v>
      </c>
      <c r="L871" s="6">
        <f t="shared" ref="L871" si="151">SUM(L872)</f>
        <v>0</v>
      </c>
    </row>
    <row r="872" spans="1:12" ht="25.5" x14ac:dyDescent="0.2">
      <c r="A872" s="162"/>
      <c r="B872" s="7"/>
      <c r="C872" s="415" t="s">
        <v>226</v>
      </c>
      <c r="D872" s="416"/>
      <c r="E872" s="7" t="s">
        <v>227</v>
      </c>
      <c r="F872" s="8"/>
      <c r="G872" s="8"/>
      <c r="H872" s="8"/>
      <c r="I872" s="8"/>
      <c r="J872" s="8"/>
      <c r="K872" s="8"/>
      <c r="L872" s="8"/>
    </row>
    <row r="873" spans="1:12" x14ac:dyDescent="0.2">
      <c r="A873" s="16">
        <f>SUM(A866+A868+A869+A871)</f>
        <v>1</v>
      </c>
      <c r="B873" s="17"/>
      <c r="C873" s="417"/>
      <c r="D873" s="418"/>
      <c r="E873" s="17"/>
      <c r="F873" s="9">
        <f t="shared" ref="F873:L873" si="152">SUM(F866+F868+F869+F871)</f>
        <v>0</v>
      </c>
      <c r="G873" s="163">
        <f t="shared" si="152"/>
        <v>0</v>
      </c>
      <c r="H873" s="163">
        <f t="shared" si="152"/>
        <v>0</v>
      </c>
      <c r="I873" s="163">
        <f t="shared" si="152"/>
        <v>3</v>
      </c>
      <c r="J873" s="163">
        <f t="shared" si="152"/>
        <v>27</v>
      </c>
      <c r="K873" s="163">
        <f t="shared" si="152"/>
        <v>30</v>
      </c>
      <c r="L873" s="163">
        <f t="shared" si="152"/>
        <v>72</v>
      </c>
    </row>
    <row r="874" spans="1:12" x14ac:dyDescent="0.2">
      <c r="A874" s="2"/>
      <c r="B874" s="2"/>
      <c r="C874" s="421"/>
      <c r="D874" s="421"/>
      <c r="E874" s="2"/>
      <c r="F874" s="2"/>
      <c r="G874" s="2"/>
      <c r="H874" s="2"/>
      <c r="I874" s="2"/>
      <c r="J874" s="2"/>
      <c r="K874" s="2"/>
      <c r="L874" s="2"/>
    </row>
    <row r="875" spans="1:12" ht="12.75" customHeight="1" x14ac:dyDescent="0.2">
      <c r="A875" s="427" t="s">
        <v>3</v>
      </c>
      <c r="B875" s="427"/>
      <c r="C875" s="427"/>
      <c r="D875" s="427"/>
      <c r="E875" s="2"/>
      <c r="F875" s="435" t="s">
        <v>12</v>
      </c>
      <c r="G875" s="398"/>
      <c r="H875" s="398"/>
      <c r="I875" s="398"/>
      <c r="J875" s="398"/>
      <c r="K875" s="398"/>
      <c r="L875" s="398"/>
    </row>
    <row r="876" spans="1:12" ht="12.75" customHeight="1" x14ac:dyDescent="0.2">
      <c r="A876" s="11" t="s">
        <v>53</v>
      </c>
      <c r="B876" s="11" t="s">
        <v>54</v>
      </c>
      <c r="C876" s="428" t="s">
        <v>55</v>
      </c>
      <c r="D876" s="429"/>
      <c r="E876" s="11" t="s">
        <v>56</v>
      </c>
      <c r="F876" s="12"/>
      <c r="G876" s="434" t="s">
        <v>57</v>
      </c>
      <c r="H876" s="388"/>
      <c r="I876" s="388"/>
      <c r="J876" s="388"/>
      <c r="K876" s="389"/>
      <c r="L876" s="12"/>
    </row>
    <row r="877" spans="1:12" ht="25.5" customHeight="1" x14ac:dyDescent="0.2">
      <c r="A877" s="13"/>
      <c r="B877" s="13" t="s">
        <v>58</v>
      </c>
      <c r="C877" s="419" t="s">
        <v>59</v>
      </c>
      <c r="D877" s="420"/>
      <c r="E877" s="14" t="s">
        <v>60</v>
      </c>
      <c r="F877" s="12" t="s">
        <v>61</v>
      </c>
      <c r="G877" s="12" t="s">
        <v>62</v>
      </c>
      <c r="H877" s="12" t="s">
        <v>63</v>
      </c>
      <c r="I877" s="12" t="s">
        <v>64</v>
      </c>
      <c r="J877" s="12" t="s">
        <v>65</v>
      </c>
      <c r="K877" s="12" t="s">
        <v>66</v>
      </c>
      <c r="L877" s="12" t="s">
        <v>67</v>
      </c>
    </row>
    <row r="878" spans="1:12" x14ac:dyDescent="0.2">
      <c r="A878" s="15">
        <f>COUNT(A879)</f>
        <v>1</v>
      </c>
      <c r="B878" s="5" t="s">
        <v>33</v>
      </c>
      <c r="C878" s="413"/>
      <c r="D878" s="414"/>
      <c r="E878" s="5"/>
      <c r="F878" s="6">
        <f>SUM(F879)</f>
        <v>8</v>
      </c>
      <c r="G878" s="6">
        <f t="shared" ref="G878:L878" si="153">SUM(G879)</f>
        <v>4</v>
      </c>
      <c r="H878" s="6">
        <f t="shared" si="153"/>
        <v>0</v>
      </c>
      <c r="I878" s="6">
        <f t="shared" si="153"/>
        <v>56</v>
      </c>
      <c r="J878" s="6">
        <f t="shared" si="153"/>
        <v>14</v>
      </c>
      <c r="K878" s="6">
        <f t="shared" si="153"/>
        <v>82</v>
      </c>
      <c r="L878" s="6">
        <f t="shared" si="153"/>
        <v>292</v>
      </c>
    </row>
    <row r="879" spans="1:12" ht="38.25" customHeight="1" x14ac:dyDescent="0.2">
      <c r="A879" s="162">
        <v>1</v>
      </c>
      <c r="B879" s="7" t="s">
        <v>938</v>
      </c>
      <c r="C879" s="415" t="s">
        <v>939</v>
      </c>
      <c r="D879" s="416"/>
      <c r="E879" s="7" t="s">
        <v>2760</v>
      </c>
      <c r="F879" s="8">
        <v>8</v>
      </c>
      <c r="G879" s="8">
        <v>4</v>
      </c>
      <c r="H879" s="8"/>
      <c r="I879" s="8">
        <v>56</v>
      </c>
      <c r="J879" s="8">
        <v>14</v>
      </c>
      <c r="K879" s="8">
        <v>82</v>
      </c>
      <c r="L879" s="8">
        <v>292</v>
      </c>
    </row>
    <row r="880" spans="1:12" x14ac:dyDescent="0.2">
      <c r="A880" s="15">
        <f>COUNT(A881)</f>
        <v>0</v>
      </c>
      <c r="B880" s="5" t="s">
        <v>34</v>
      </c>
      <c r="C880" s="413"/>
      <c r="D880" s="414"/>
      <c r="E880" s="5"/>
      <c r="F880" s="6">
        <f>SUM(F881)</f>
        <v>0</v>
      </c>
      <c r="G880" s="6">
        <f t="shared" ref="G880" si="154">SUM(G881)</f>
        <v>0</v>
      </c>
      <c r="H880" s="6">
        <f t="shared" ref="H880" si="155">SUM(H881)</f>
        <v>0</v>
      </c>
      <c r="I880" s="6">
        <f t="shared" ref="I880" si="156">SUM(I881)</f>
        <v>0</v>
      </c>
      <c r="J880" s="6">
        <f t="shared" ref="J880" si="157">SUM(J881)</f>
        <v>0</v>
      </c>
      <c r="K880" s="6">
        <f t="shared" ref="K880" si="158">SUM(K881)</f>
        <v>0</v>
      </c>
      <c r="L880" s="6">
        <f t="shared" ref="L880" si="159">SUM(L881)</f>
        <v>0</v>
      </c>
    </row>
    <row r="881" spans="1:12" ht="25.5" x14ac:dyDescent="0.2">
      <c r="A881" s="162"/>
      <c r="B881" s="7"/>
      <c r="C881" s="415" t="s">
        <v>226</v>
      </c>
      <c r="D881" s="416"/>
      <c r="E881" s="7" t="s">
        <v>227</v>
      </c>
      <c r="F881" s="8"/>
      <c r="G881" s="8"/>
      <c r="H881" s="8"/>
      <c r="I881" s="8"/>
      <c r="J881" s="8"/>
      <c r="K881" s="8"/>
      <c r="L881" s="8"/>
    </row>
    <row r="882" spans="1:12" x14ac:dyDescent="0.2">
      <c r="A882" s="15">
        <f>COUNT(A883)</f>
        <v>0</v>
      </c>
      <c r="B882" s="5" t="s">
        <v>35</v>
      </c>
      <c r="C882" s="413"/>
      <c r="D882" s="414"/>
      <c r="E882" s="5"/>
      <c r="F882" s="6">
        <f>SUM(F883)</f>
        <v>0</v>
      </c>
      <c r="G882" s="6">
        <f t="shared" ref="G882" si="160">SUM(G883)</f>
        <v>0</v>
      </c>
      <c r="H882" s="6">
        <f t="shared" ref="H882" si="161">SUM(H883)</f>
        <v>0</v>
      </c>
      <c r="I882" s="6">
        <f t="shared" ref="I882" si="162">SUM(I883)</f>
        <v>0</v>
      </c>
      <c r="J882" s="6">
        <f t="shared" ref="J882" si="163">SUM(J883)</f>
        <v>0</v>
      </c>
      <c r="K882" s="6">
        <f t="shared" ref="K882" si="164">SUM(K883)</f>
        <v>0</v>
      </c>
      <c r="L882" s="6">
        <f t="shared" ref="L882" si="165">SUM(L883)</f>
        <v>0</v>
      </c>
    </row>
    <row r="883" spans="1:12" ht="25.5" x14ac:dyDescent="0.2">
      <c r="A883" s="162"/>
      <c r="B883" s="7"/>
      <c r="C883" s="415" t="s">
        <v>226</v>
      </c>
      <c r="D883" s="416"/>
      <c r="E883" s="7" t="s">
        <v>227</v>
      </c>
      <c r="F883" s="8"/>
      <c r="G883" s="8"/>
      <c r="H883" s="8"/>
      <c r="I883" s="8"/>
      <c r="J883" s="8"/>
      <c r="K883" s="8"/>
      <c r="L883" s="8"/>
    </row>
    <row r="884" spans="1:12" x14ac:dyDescent="0.2">
      <c r="A884" s="15">
        <f>COUNT(A885)</f>
        <v>0</v>
      </c>
      <c r="B884" s="5" t="s">
        <v>36</v>
      </c>
      <c r="C884" s="413"/>
      <c r="D884" s="414"/>
      <c r="E884" s="5"/>
      <c r="F884" s="6">
        <f>SUM(F885)</f>
        <v>0</v>
      </c>
      <c r="G884" s="6">
        <f t="shared" ref="G884" si="166">SUM(G885)</f>
        <v>0</v>
      </c>
      <c r="H884" s="6">
        <f t="shared" ref="H884" si="167">SUM(H885)</f>
        <v>0</v>
      </c>
      <c r="I884" s="6">
        <f t="shared" ref="I884" si="168">SUM(I885)</f>
        <v>0</v>
      </c>
      <c r="J884" s="6">
        <f t="shared" ref="J884" si="169">SUM(J885)</f>
        <v>0</v>
      </c>
      <c r="K884" s="6">
        <f t="shared" ref="K884" si="170">SUM(K885)</f>
        <v>0</v>
      </c>
      <c r="L884" s="6">
        <f t="shared" ref="L884" si="171">SUM(L885)</f>
        <v>0</v>
      </c>
    </row>
    <row r="885" spans="1:12" ht="25.5" x14ac:dyDescent="0.2">
      <c r="A885" s="162"/>
      <c r="B885" s="7"/>
      <c r="C885" s="415" t="s">
        <v>226</v>
      </c>
      <c r="D885" s="416"/>
      <c r="E885" s="7" t="s">
        <v>227</v>
      </c>
      <c r="F885" s="8"/>
      <c r="G885" s="8"/>
      <c r="H885" s="8"/>
      <c r="I885" s="8"/>
      <c r="J885" s="8"/>
      <c r="K885" s="8"/>
      <c r="L885" s="8"/>
    </row>
    <row r="886" spans="1:12" x14ac:dyDescent="0.2">
      <c r="A886" s="16">
        <f>SUM(A878+A880+A882+A884)</f>
        <v>1</v>
      </c>
      <c r="B886" s="17"/>
      <c r="C886" s="417"/>
      <c r="D886" s="418"/>
      <c r="E886" s="17"/>
      <c r="F886" s="9">
        <f>SUM(F878+F880+F882+F884)</f>
        <v>8</v>
      </c>
      <c r="G886" s="163">
        <f t="shared" ref="G886:L886" si="172">SUM(G878+G880+G882+G884)</f>
        <v>4</v>
      </c>
      <c r="H886" s="163">
        <f t="shared" si="172"/>
        <v>0</v>
      </c>
      <c r="I886" s="163">
        <f t="shared" si="172"/>
        <v>56</v>
      </c>
      <c r="J886" s="163">
        <f t="shared" si="172"/>
        <v>14</v>
      </c>
      <c r="K886" s="163">
        <f t="shared" si="172"/>
        <v>82</v>
      </c>
      <c r="L886" s="163">
        <f t="shared" si="172"/>
        <v>292</v>
      </c>
    </row>
    <row r="887" spans="1:12" x14ac:dyDescent="0.2">
      <c r="A887" s="2"/>
      <c r="B887" s="2"/>
      <c r="C887" s="421"/>
      <c r="D887" s="421"/>
      <c r="E887" s="2"/>
      <c r="F887" s="2"/>
      <c r="G887" s="2"/>
      <c r="H887" s="2"/>
      <c r="I887" s="2"/>
      <c r="J887" s="2"/>
      <c r="K887" s="2"/>
      <c r="L887" s="2"/>
    </row>
    <row r="888" spans="1:12" ht="12.75" customHeight="1" x14ac:dyDescent="0.2">
      <c r="A888" s="427" t="s">
        <v>4</v>
      </c>
      <c r="B888" s="427"/>
      <c r="C888" s="427"/>
      <c r="D888" s="427"/>
      <c r="E888" s="2"/>
      <c r="F888" s="435" t="s">
        <v>12</v>
      </c>
      <c r="G888" s="398"/>
      <c r="H888" s="398"/>
      <c r="I888" s="398"/>
      <c r="J888" s="398"/>
      <c r="K888" s="398"/>
      <c r="L888" s="398"/>
    </row>
    <row r="889" spans="1:12" ht="12.75" customHeight="1" x14ac:dyDescent="0.2">
      <c r="A889" s="11" t="s">
        <v>53</v>
      </c>
      <c r="B889" s="11" t="s">
        <v>54</v>
      </c>
      <c r="C889" s="428" t="s">
        <v>55</v>
      </c>
      <c r="D889" s="429"/>
      <c r="E889" s="11" t="s">
        <v>56</v>
      </c>
      <c r="F889" s="12"/>
      <c r="G889" s="434" t="s">
        <v>57</v>
      </c>
      <c r="H889" s="388"/>
      <c r="I889" s="388"/>
      <c r="J889" s="388"/>
      <c r="K889" s="389"/>
      <c r="L889" s="12"/>
    </row>
    <row r="890" spans="1:12" ht="25.5" customHeight="1" x14ac:dyDescent="0.2">
      <c r="A890" s="13"/>
      <c r="B890" s="13" t="s">
        <v>58</v>
      </c>
      <c r="C890" s="419" t="s">
        <v>59</v>
      </c>
      <c r="D890" s="420"/>
      <c r="E890" s="14" t="s">
        <v>60</v>
      </c>
      <c r="F890" s="12" t="s">
        <v>61</v>
      </c>
      <c r="G890" s="12" t="s">
        <v>62</v>
      </c>
      <c r="H890" s="12" t="s">
        <v>63</v>
      </c>
      <c r="I890" s="12" t="s">
        <v>64</v>
      </c>
      <c r="J890" s="12" t="s">
        <v>65</v>
      </c>
      <c r="K890" s="12" t="s">
        <v>66</v>
      </c>
      <c r="L890" s="12" t="s">
        <v>67</v>
      </c>
    </row>
    <row r="891" spans="1:12" x14ac:dyDescent="0.2">
      <c r="A891" s="15">
        <f>COUNT(A892)</f>
        <v>0</v>
      </c>
      <c r="B891" s="5" t="s">
        <v>33</v>
      </c>
      <c r="C891" s="413"/>
      <c r="D891" s="414"/>
      <c r="E891" s="5"/>
      <c r="F891" s="6">
        <f>SUM(F892)</f>
        <v>0</v>
      </c>
      <c r="G891" s="6">
        <f t="shared" ref="G891:L891" si="173">SUM(G892)</f>
        <v>0</v>
      </c>
      <c r="H891" s="6">
        <f t="shared" si="173"/>
        <v>0</v>
      </c>
      <c r="I891" s="6">
        <f t="shared" si="173"/>
        <v>0</v>
      </c>
      <c r="J891" s="6">
        <f t="shared" si="173"/>
        <v>0</v>
      </c>
      <c r="K891" s="6">
        <f t="shared" si="173"/>
        <v>0</v>
      </c>
      <c r="L891" s="6">
        <f t="shared" si="173"/>
        <v>0</v>
      </c>
    </row>
    <row r="892" spans="1:12" ht="25.5" x14ac:dyDescent="0.2">
      <c r="A892" s="8"/>
      <c r="B892" s="7"/>
      <c r="C892" s="415" t="s">
        <v>226</v>
      </c>
      <c r="D892" s="416"/>
      <c r="E892" s="7" t="s">
        <v>227</v>
      </c>
      <c r="F892" s="8"/>
      <c r="G892" s="8"/>
      <c r="H892" s="8"/>
      <c r="I892" s="8"/>
      <c r="J892" s="8"/>
      <c r="K892" s="8"/>
      <c r="L892" s="8"/>
    </row>
    <row r="893" spans="1:12" x14ac:dyDescent="0.2">
      <c r="A893" s="15">
        <f>COUNT(A894:A895)</f>
        <v>2</v>
      </c>
      <c r="B893" s="5" t="s">
        <v>34</v>
      </c>
      <c r="C893" s="413"/>
      <c r="D893" s="414"/>
      <c r="E893" s="5"/>
      <c r="F893" s="6">
        <f t="shared" ref="F893:L893" si="174">SUM(F894:F895)</f>
        <v>0</v>
      </c>
      <c r="G893" s="6">
        <f t="shared" si="174"/>
        <v>0</v>
      </c>
      <c r="H893" s="6">
        <f t="shared" si="174"/>
        <v>0</v>
      </c>
      <c r="I893" s="6">
        <f t="shared" si="174"/>
        <v>4</v>
      </c>
      <c r="J893" s="6">
        <f t="shared" si="174"/>
        <v>142</v>
      </c>
      <c r="K893" s="6">
        <f t="shared" si="174"/>
        <v>146</v>
      </c>
      <c r="L893" s="6">
        <f t="shared" si="174"/>
        <v>396</v>
      </c>
    </row>
    <row r="894" spans="1:12" ht="25.5" x14ac:dyDescent="0.2">
      <c r="A894" s="162">
        <v>1</v>
      </c>
      <c r="B894" s="7" t="s">
        <v>940</v>
      </c>
      <c r="C894" s="415" t="s">
        <v>941</v>
      </c>
      <c r="D894" s="416"/>
      <c r="E894" s="7" t="s">
        <v>2393</v>
      </c>
      <c r="F894" s="8"/>
      <c r="G894" s="8"/>
      <c r="H894" s="8"/>
      <c r="I894" s="8">
        <v>4</v>
      </c>
      <c r="J894" s="8">
        <v>76</v>
      </c>
      <c r="K894" s="8">
        <v>80</v>
      </c>
      <c r="L894" s="8">
        <v>220</v>
      </c>
    </row>
    <row r="895" spans="1:12" ht="38.25" customHeight="1" x14ac:dyDescent="0.2">
      <c r="A895" s="162">
        <v>1</v>
      </c>
      <c r="B895" s="7" t="s">
        <v>942</v>
      </c>
      <c r="C895" s="415" t="s">
        <v>927</v>
      </c>
      <c r="D895" s="416"/>
      <c r="E895" s="7" t="s">
        <v>3166</v>
      </c>
      <c r="F895" s="8"/>
      <c r="G895" s="8"/>
      <c r="H895" s="8"/>
      <c r="I895" s="8"/>
      <c r="J895" s="8">
        <v>66</v>
      </c>
      <c r="K895" s="8">
        <v>66</v>
      </c>
      <c r="L895" s="8">
        <v>176</v>
      </c>
    </row>
    <row r="896" spans="1:12" x14ac:dyDescent="0.2">
      <c r="A896" s="15">
        <f>COUNT(A897)</f>
        <v>1</v>
      </c>
      <c r="B896" s="5" t="s">
        <v>35</v>
      </c>
      <c r="C896" s="413"/>
      <c r="D896" s="414"/>
      <c r="E896" s="5"/>
      <c r="F896" s="6">
        <f>SUM(F897)</f>
        <v>0</v>
      </c>
      <c r="G896" s="6">
        <f t="shared" ref="G896:L896" si="175">SUM(G897)</f>
        <v>0</v>
      </c>
      <c r="H896" s="6">
        <f t="shared" si="175"/>
        <v>0</v>
      </c>
      <c r="I896" s="6">
        <f t="shared" si="175"/>
        <v>18</v>
      </c>
      <c r="J896" s="6">
        <f t="shared" si="175"/>
        <v>32</v>
      </c>
      <c r="K896" s="6">
        <f t="shared" si="175"/>
        <v>50</v>
      </c>
      <c r="L896" s="6">
        <f t="shared" si="175"/>
        <v>182</v>
      </c>
    </row>
    <row r="897" spans="1:12" ht="38.25" customHeight="1" x14ac:dyDescent="0.2">
      <c r="A897" s="162">
        <v>1</v>
      </c>
      <c r="B897" s="141" t="s">
        <v>943</v>
      </c>
      <c r="C897" s="415" t="s">
        <v>944</v>
      </c>
      <c r="D897" s="416"/>
      <c r="E897" s="7" t="s">
        <v>3142</v>
      </c>
      <c r="F897" s="8"/>
      <c r="G897" s="8"/>
      <c r="H897" s="8"/>
      <c r="I897" s="8">
        <v>18</v>
      </c>
      <c r="J897" s="8">
        <v>32</v>
      </c>
      <c r="K897" s="8">
        <v>50</v>
      </c>
      <c r="L897" s="8">
        <v>182</v>
      </c>
    </row>
    <row r="898" spans="1:12" x14ac:dyDescent="0.2">
      <c r="A898" s="15">
        <f>COUNT(A899)</f>
        <v>0</v>
      </c>
      <c r="B898" s="5" t="s">
        <v>36</v>
      </c>
      <c r="C898" s="413"/>
      <c r="D898" s="414"/>
      <c r="E898" s="5"/>
      <c r="F898" s="6">
        <f>SUM(F899)</f>
        <v>0</v>
      </c>
      <c r="G898" s="6">
        <f t="shared" ref="G898" si="176">SUM(G899)</f>
        <v>0</v>
      </c>
      <c r="H898" s="6">
        <f t="shared" ref="H898" si="177">SUM(H899)</f>
        <v>0</v>
      </c>
      <c r="I898" s="6">
        <f t="shared" ref="I898" si="178">SUM(I899)</f>
        <v>0</v>
      </c>
      <c r="J898" s="6">
        <f t="shared" ref="J898" si="179">SUM(J899)</f>
        <v>0</v>
      </c>
      <c r="K898" s="6">
        <f t="shared" ref="K898" si="180">SUM(K899)</f>
        <v>0</v>
      </c>
      <c r="L898" s="6">
        <f t="shared" ref="L898" si="181">SUM(L899)</f>
        <v>0</v>
      </c>
    </row>
    <row r="899" spans="1:12" ht="25.5" x14ac:dyDescent="0.2">
      <c r="A899" s="162"/>
      <c r="B899" s="7"/>
      <c r="C899" s="415" t="s">
        <v>226</v>
      </c>
      <c r="D899" s="416"/>
      <c r="E899" s="7" t="s">
        <v>227</v>
      </c>
      <c r="F899" s="8"/>
      <c r="G899" s="8"/>
      <c r="H899" s="8"/>
      <c r="I899" s="8"/>
      <c r="J899" s="8"/>
      <c r="K899" s="8"/>
      <c r="L899" s="8"/>
    </row>
    <row r="900" spans="1:12" x14ac:dyDescent="0.2">
      <c r="A900" s="16">
        <f>SUM(A891+A893+A896+A898)</f>
        <v>3</v>
      </c>
      <c r="B900" s="17"/>
      <c r="C900" s="417"/>
      <c r="D900" s="418"/>
      <c r="E900" s="17"/>
      <c r="F900" s="9">
        <f t="shared" ref="F900:L900" si="182">SUM(F891+F893+F896+F898)</f>
        <v>0</v>
      </c>
      <c r="G900" s="163">
        <f t="shared" si="182"/>
        <v>0</v>
      </c>
      <c r="H900" s="163">
        <f t="shared" si="182"/>
        <v>0</v>
      </c>
      <c r="I900" s="163">
        <f t="shared" si="182"/>
        <v>22</v>
      </c>
      <c r="J900" s="163">
        <f t="shared" si="182"/>
        <v>174</v>
      </c>
      <c r="K900" s="163">
        <f t="shared" si="182"/>
        <v>196</v>
      </c>
      <c r="L900" s="163">
        <f t="shared" si="182"/>
        <v>578</v>
      </c>
    </row>
    <row r="901" spans="1:12" x14ac:dyDescent="0.2">
      <c r="A901" s="2"/>
      <c r="B901" s="2"/>
      <c r="C901" s="421"/>
      <c r="D901" s="421"/>
      <c r="E901" s="2"/>
      <c r="F901" s="2"/>
      <c r="G901" s="2"/>
      <c r="H901" s="2"/>
      <c r="I901" s="2"/>
      <c r="J901" s="2"/>
      <c r="K901" s="2"/>
      <c r="L901" s="2"/>
    </row>
    <row r="902" spans="1:12" x14ac:dyDescent="0.2">
      <c r="A902" s="427" t="s">
        <v>5</v>
      </c>
      <c r="B902" s="427"/>
      <c r="C902" s="427"/>
      <c r="D902" s="427"/>
      <c r="E902" s="2"/>
      <c r="F902" s="435" t="s">
        <v>12</v>
      </c>
      <c r="G902" s="398"/>
      <c r="H902" s="398"/>
      <c r="I902" s="398"/>
      <c r="J902" s="398"/>
      <c r="K902" s="398"/>
      <c r="L902" s="398"/>
    </row>
    <row r="903" spans="1:12" ht="12.75" customHeight="1" x14ac:dyDescent="0.2">
      <c r="A903" s="11" t="s">
        <v>53</v>
      </c>
      <c r="B903" s="11" t="s">
        <v>54</v>
      </c>
      <c r="C903" s="428" t="s">
        <v>55</v>
      </c>
      <c r="D903" s="429"/>
      <c r="E903" s="11" t="s">
        <v>56</v>
      </c>
      <c r="F903" s="434" t="s">
        <v>57</v>
      </c>
      <c r="G903" s="388"/>
      <c r="H903" s="388"/>
      <c r="I903" s="389"/>
      <c r="J903" s="12"/>
    </row>
    <row r="904" spans="1:12" ht="25.5" customHeight="1" x14ac:dyDescent="0.2">
      <c r="A904" s="13"/>
      <c r="B904" s="13" t="s">
        <v>58</v>
      </c>
      <c r="C904" s="419" t="s">
        <v>59</v>
      </c>
      <c r="D904" s="420"/>
      <c r="E904" s="14" t="s">
        <v>60</v>
      </c>
      <c r="F904" s="12" t="s">
        <v>294</v>
      </c>
      <c r="G904" s="12" t="s">
        <v>295</v>
      </c>
      <c r="H904" s="18" t="s">
        <v>296</v>
      </c>
      <c r="I904" s="12" t="s">
        <v>66</v>
      </c>
      <c r="J904" s="12" t="s">
        <v>297</v>
      </c>
    </row>
    <row r="905" spans="1:12" x14ac:dyDescent="0.2">
      <c r="A905" s="15">
        <f>COUNT(A906:A908)</f>
        <v>3</v>
      </c>
      <c r="B905" s="5" t="s">
        <v>33</v>
      </c>
      <c r="C905" s="413"/>
      <c r="D905" s="414"/>
      <c r="E905" s="5"/>
      <c r="F905" s="6">
        <f>SUM(F906:F908)</f>
        <v>486</v>
      </c>
      <c r="G905" s="6">
        <f t="shared" ref="G905:J905" si="183">SUM(G906:G908)</f>
        <v>134</v>
      </c>
      <c r="H905" s="6">
        <f t="shared" si="183"/>
        <v>0</v>
      </c>
      <c r="I905" s="6">
        <f t="shared" si="183"/>
        <v>620</v>
      </c>
      <c r="J905" s="6">
        <f t="shared" si="183"/>
        <v>1860</v>
      </c>
    </row>
    <row r="906" spans="1:12" ht="38.25" customHeight="1" x14ac:dyDescent="0.2">
      <c r="A906" s="162">
        <v>1</v>
      </c>
      <c r="B906" s="7" t="s">
        <v>945</v>
      </c>
      <c r="C906" s="415" t="s">
        <v>946</v>
      </c>
      <c r="D906" s="416"/>
      <c r="E906" s="7" t="s">
        <v>3167</v>
      </c>
      <c r="F906" s="8">
        <v>128</v>
      </c>
      <c r="G906" s="8">
        <v>22</v>
      </c>
      <c r="H906" s="8"/>
      <c r="I906" s="8">
        <v>150</v>
      </c>
      <c r="J906" s="8">
        <v>450</v>
      </c>
    </row>
    <row r="907" spans="1:12" ht="38.25" customHeight="1" x14ac:dyDescent="0.2">
      <c r="A907" s="162">
        <v>1</v>
      </c>
      <c r="B907" s="7" t="s">
        <v>893</v>
      </c>
      <c r="C907" s="415" t="s">
        <v>894</v>
      </c>
      <c r="D907" s="416"/>
      <c r="E907" s="7" t="s">
        <v>3144</v>
      </c>
      <c r="F907" s="8">
        <v>188</v>
      </c>
      <c r="G907" s="8">
        <v>92</v>
      </c>
      <c r="H907" s="8"/>
      <c r="I907" s="8">
        <v>280</v>
      </c>
      <c r="J907" s="8">
        <v>840</v>
      </c>
    </row>
    <row r="908" spans="1:12" ht="38.25" customHeight="1" x14ac:dyDescent="0.2">
      <c r="A908" s="162">
        <v>1</v>
      </c>
      <c r="B908" s="7" t="s">
        <v>947</v>
      </c>
      <c r="C908" s="415" t="s">
        <v>948</v>
      </c>
      <c r="D908" s="416"/>
      <c r="E908" s="7" t="s">
        <v>3167</v>
      </c>
      <c r="F908" s="8">
        <v>170</v>
      </c>
      <c r="G908" s="8">
        <v>20</v>
      </c>
      <c r="H908" s="8"/>
      <c r="I908" s="8">
        <v>190</v>
      </c>
      <c r="J908" s="8">
        <v>570</v>
      </c>
    </row>
    <row r="909" spans="1:12" x14ac:dyDescent="0.2">
      <c r="A909" s="15">
        <f>COUNT(A910:A916)</f>
        <v>7</v>
      </c>
      <c r="B909" s="5" t="s">
        <v>34</v>
      </c>
      <c r="C909" s="413"/>
      <c r="D909" s="414"/>
      <c r="E909" s="5"/>
      <c r="F909" s="6">
        <f>SUM(F910:F916)</f>
        <v>662</v>
      </c>
      <c r="G909" s="6">
        <f>SUM(G910:G916)</f>
        <v>915</v>
      </c>
      <c r="H909" s="6">
        <f>SUM(H910:H916)</f>
        <v>0</v>
      </c>
      <c r="I909" s="6">
        <f>SUM(I910:I916)</f>
        <v>1577</v>
      </c>
      <c r="J909" s="6">
        <f>SUM(J910:J916)</f>
        <v>4713</v>
      </c>
    </row>
    <row r="910" spans="1:12" ht="38.25" customHeight="1" x14ac:dyDescent="0.2">
      <c r="A910" s="162">
        <v>1</v>
      </c>
      <c r="B910" s="141" t="s">
        <v>151</v>
      </c>
      <c r="C910" s="415" t="s">
        <v>949</v>
      </c>
      <c r="D910" s="416"/>
      <c r="E910" s="7" t="s">
        <v>2436</v>
      </c>
      <c r="F910" s="8">
        <v>121</v>
      </c>
      <c r="G910" s="8">
        <v>379</v>
      </c>
      <c r="H910" s="8"/>
      <c r="I910" s="8">
        <v>500</v>
      </c>
      <c r="J910" s="8">
        <v>1500</v>
      </c>
    </row>
    <row r="911" spans="1:12" ht="38.25" customHeight="1" x14ac:dyDescent="0.2">
      <c r="A911" s="162">
        <v>1</v>
      </c>
      <c r="B911" s="7" t="s">
        <v>951</v>
      </c>
      <c r="C911" s="415" t="s">
        <v>941</v>
      </c>
      <c r="D911" s="416"/>
      <c r="E911" s="7" t="s">
        <v>2392</v>
      </c>
      <c r="F911" s="8">
        <v>80</v>
      </c>
      <c r="G911" s="8">
        <v>20</v>
      </c>
      <c r="H911" s="8"/>
      <c r="I911" s="8">
        <v>100</v>
      </c>
      <c r="J911" s="8">
        <v>300</v>
      </c>
    </row>
    <row r="912" spans="1:12" ht="51" customHeight="1" x14ac:dyDescent="0.2">
      <c r="A912" s="162">
        <v>1</v>
      </c>
      <c r="B912" s="7" t="s">
        <v>952</v>
      </c>
      <c r="C912" s="415" t="s">
        <v>2867</v>
      </c>
      <c r="D912" s="416"/>
      <c r="E912" s="7" t="s">
        <v>3168</v>
      </c>
      <c r="F912" s="8"/>
      <c r="G912" s="8">
        <v>151</v>
      </c>
      <c r="H912" s="8"/>
      <c r="I912" s="8">
        <v>151</v>
      </c>
      <c r="J912" s="8">
        <v>453</v>
      </c>
    </row>
    <row r="913" spans="1:12" ht="38.25" customHeight="1" x14ac:dyDescent="0.2">
      <c r="A913" s="162">
        <v>1</v>
      </c>
      <c r="B913" s="7" t="s">
        <v>2674</v>
      </c>
      <c r="C913" s="415" t="s">
        <v>2675</v>
      </c>
      <c r="D913" s="416"/>
      <c r="E913" s="366" t="s">
        <v>2760</v>
      </c>
      <c r="F913" s="8">
        <v>280</v>
      </c>
      <c r="G913" s="8">
        <v>120</v>
      </c>
      <c r="H913" s="8"/>
      <c r="I913" s="8">
        <v>400</v>
      </c>
      <c r="J913" s="8">
        <v>1200</v>
      </c>
    </row>
    <row r="914" spans="1:12" ht="38.25" customHeight="1" x14ac:dyDescent="0.2">
      <c r="A914" s="162">
        <v>1</v>
      </c>
      <c r="B914" s="7" t="s">
        <v>953</v>
      </c>
      <c r="C914" s="415" t="s">
        <v>954</v>
      </c>
      <c r="D914" s="416"/>
      <c r="E914" s="7" t="s">
        <v>3169</v>
      </c>
      <c r="F914" s="8"/>
      <c r="G914" s="8">
        <v>150</v>
      </c>
      <c r="H914" s="8"/>
      <c r="I914" s="8">
        <v>150</v>
      </c>
      <c r="J914" s="8">
        <v>450</v>
      </c>
    </row>
    <row r="915" spans="1:12" ht="38.25" customHeight="1" x14ac:dyDescent="0.2">
      <c r="A915" s="162">
        <v>1</v>
      </c>
      <c r="B915" s="7" t="s">
        <v>955</v>
      </c>
      <c r="C915" s="415" t="s">
        <v>956</v>
      </c>
      <c r="D915" s="416"/>
      <c r="E915" s="7" t="s">
        <v>3170</v>
      </c>
      <c r="F915" s="8">
        <v>45</v>
      </c>
      <c r="G915" s="8">
        <v>25</v>
      </c>
      <c r="H915" s="8"/>
      <c r="I915" s="8">
        <v>70</v>
      </c>
      <c r="J915" s="8">
        <v>210</v>
      </c>
    </row>
    <row r="916" spans="1:12" ht="38.25" customHeight="1" x14ac:dyDescent="0.2">
      <c r="A916" s="162">
        <v>1</v>
      </c>
      <c r="B916" s="7" t="s">
        <v>957</v>
      </c>
      <c r="C916" s="415" t="s">
        <v>958</v>
      </c>
      <c r="D916" s="416"/>
      <c r="E916" s="7" t="s">
        <v>3171</v>
      </c>
      <c r="F916" s="8">
        <v>136</v>
      </c>
      <c r="G916" s="8">
        <v>70</v>
      </c>
      <c r="H916" s="8"/>
      <c r="I916" s="8">
        <v>206</v>
      </c>
      <c r="J916" s="8">
        <v>600</v>
      </c>
    </row>
    <row r="917" spans="1:12" x14ac:dyDescent="0.2">
      <c r="A917" s="15">
        <v>3</v>
      </c>
      <c r="B917" s="5" t="s">
        <v>35</v>
      </c>
      <c r="C917" s="413"/>
      <c r="D917" s="414"/>
      <c r="E917" s="5"/>
      <c r="F917" s="6">
        <f>SUM(F918:F920)</f>
        <v>341</v>
      </c>
      <c r="G917" s="6">
        <f t="shared" ref="G917:J917" si="184">SUM(G918:G920)</f>
        <v>938</v>
      </c>
      <c r="H917" s="6">
        <f t="shared" si="184"/>
        <v>0</v>
      </c>
      <c r="I917" s="6">
        <f t="shared" si="184"/>
        <v>1279</v>
      </c>
      <c r="J917" s="6">
        <f t="shared" si="184"/>
        <v>3837</v>
      </c>
    </row>
    <row r="918" spans="1:12" ht="25.5" customHeight="1" x14ac:dyDescent="0.2">
      <c r="A918" s="162">
        <f ca="1">COUNT(A918:A920)</f>
        <v>0</v>
      </c>
      <c r="B918" s="141" t="s">
        <v>959</v>
      </c>
      <c r="C918" s="415" t="s">
        <v>960</v>
      </c>
      <c r="D918" s="416"/>
      <c r="E918" s="126" t="s">
        <v>2216</v>
      </c>
      <c r="F918" s="8"/>
      <c r="G918" s="8">
        <v>50</v>
      </c>
      <c r="H918" s="8"/>
      <c r="I918" s="8">
        <v>50</v>
      </c>
      <c r="J918" s="8">
        <v>150</v>
      </c>
    </row>
    <row r="919" spans="1:12" ht="38.25" customHeight="1" x14ac:dyDescent="0.2">
      <c r="A919" s="162">
        <v>1</v>
      </c>
      <c r="B919" s="7" t="s">
        <v>961</v>
      </c>
      <c r="C919" s="415" t="s">
        <v>962</v>
      </c>
      <c r="D919" s="416"/>
      <c r="E919" s="7" t="s">
        <v>3172</v>
      </c>
      <c r="F919" s="8"/>
      <c r="G919" s="8">
        <v>232</v>
      </c>
      <c r="H919" s="8"/>
      <c r="I919" s="8">
        <v>232</v>
      </c>
      <c r="J919" s="8">
        <v>696</v>
      </c>
    </row>
    <row r="920" spans="1:12" ht="38.25" customHeight="1" x14ac:dyDescent="0.2">
      <c r="A920" s="162">
        <v>1</v>
      </c>
      <c r="B920" s="7" t="s">
        <v>963</v>
      </c>
      <c r="C920" s="415" t="s">
        <v>890</v>
      </c>
      <c r="D920" s="416"/>
      <c r="E920" s="7" t="s">
        <v>3142</v>
      </c>
      <c r="F920" s="8">
        <v>341</v>
      </c>
      <c r="G920" s="8">
        <v>656</v>
      </c>
      <c r="H920" s="8"/>
      <c r="I920" s="8">
        <v>997</v>
      </c>
      <c r="J920" s="8">
        <v>2991</v>
      </c>
    </row>
    <row r="921" spans="1:12" x14ac:dyDescent="0.2">
      <c r="A921" s="15">
        <f>COUNT(A922)</f>
        <v>0</v>
      </c>
      <c r="B921" s="5" t="s">
        <v>36</v>
      </c>
      <c r="C921" s="413"/>
      <c r="D921" s="414"/>
      <c r="E921" s="5"/>
      <c r="F921" s="6">
        <f>SUM(F922)</f>
        <v>0</v>
      </c>
      <c r="G921" s="6">
        <f t="shared" ref="G921:J921" si="185">SUM(G922)</f>
        <v>0</v>
      </c>
      <c r="H921" s="6">
        <f t="shared" si="185"/>
        <v>0</v>
      </c>
      <c r="I921" s="6">
        <f t="shared" si="185"/>
        <v>0</v>
      </c>
      <c r="J921" s="6">
        <f t="shared" si="185"/>
        <v>0</v>
      </c>
    </row>
    <row r="922" spans="1:12" ht="25.5" x14ac:dyDescent="0.2">
      <c r="A922" s="8"/>
      <c r="B922" s="7"/>
      <c r="C922" s="415" t="s">
        <v>226</v>
      </c>
      <c r="D922" s="416"/>
      <c r="E922" s="7" t="s">
        <v>227</v>
      </c>
      <c r="F922" s="8"/>
      <c r="G922" s="8"/>
      <c r="H922" s="8"/>
      <c r="I922" s="8"/>
      <c r="J922" s="8"/>
    </row>
    <row r="923" spans="1:12" x14ac:dyDescent="0.2">
      <c r="A923" s="16">
        <f>SUM(A905+A909+A917+A921)</f>
        <v>13</v>
      </c>
      <c r="B923" s="17"/>
      <c r="C923" s="417"/>
      <c r="D923" s="418"/>
      <c r="E923" s="17"/>
      <c r="F923" s="9">
        <f>SUM(F905+F909+F917+F921)</f>
        <v>1489</v>
      </c>
      <c r="G923" s="163">
        <f>SUM(G905+G909+G917+G921)</f>
        <v>1987</v>
      </c>
      <c r="H923" s="163">
        <f>SUM(H905+H909+H917+H921)</f>
        <v>0</v>
      </c>
      <c r="I923" s="163">
        <f>SUM(I905+I909+I917+I921)</f>
        <v>3476</v>
      </c>
      <c r="J923" s="163">
        <f>SUM(J905+J909+J917+J921)</f>
        <v>10410</v>
      </c>
    </row>
    <row r="924" spans="1:12" x14ac:dyDescent="0.2">
      <c r="A924" s="2"/>
      <c r="B924" s="2"/>
      <c r="C924" s="421"/>
      <c r="D924" s="421"/>
      <c r="E924" s="2"/>
      <c r="F924" s="2"/>
      <c r="G924" s="2"/>
      <c r="H924" s="2"/>
      <c r="I924" s="2"/>
      <c r="J924" s="2"/>
      <c r="K924" s="2"/>
      <c r="L924" s="2"/>
    </row>
    <row r="925" spans="1:12" x14ac:dyDescent="0.2">
      <c r="A925" s="427" t="s">
        <v>6</v>
      </c>
      <c r="B925" s="427"/>
      <c r="C925" s="427"/>
      <c r="D925" s="427"/>
      <c r="E925" s="2"/>
      <c r="F925" s="435" t="s">
        <v>12</v>
      </c>
      <c r="G925" s="398"/>
      <c r="H925" s="398"/>
      <c r="I925" s="398"/>
      <c r="J925" s="398"/>
      <c r="K925" s="398"/>
      <c r="L925" s="398"/>
    </row>
    <row r="926" spans="1:12" ht="12.75" customHeight="1" x14ac:dyDescent="0.2">
      <c r="A926" s="11" t="s">
        <v>53</v>
      </c>
      <c r="B926" s="11" t="s">
        <v>54</v>
      </c>
      <c r="C926" s="428" t="s">
        <v>55</v>
      </c>
      <c r="D926" s="429"/>
      <c r="E926" s="19" t="s">
        <v>56</v>
      </c>
      <c r="F926" s="434" t="s">
        <v>57</v>
      </c>
      <c r="G926" s="388"/>
      <c r="H926" s="389"/>
    </row>
    <row r="927" spans="1:12" ht="25.5" customHeight="1" x14ac:dyDescent="0.2">
      <c r="A927" s="13"/>
      <c r="B927" s="13" t="s">
        <v>58</v>
      </c>
      <c r="C927" s="419" t="s">
        <v>59</v>
      </c>
      <c r="D927" s="420"/>
      <c r="E927" s="14" t="s">
        <v>60</v>
      </c>
      <c r="F927" s="12" t="s">
        <v>380</v>
      </c>
      <c r="G927" s="12" t="s">
        <v>381</v>
      </c>
      <c r="H927" s="12" t="s">
        <v>66</v>
      </c>
    </row>
    <row r="928" spans="1:12" x14ac:dyDescent="0.2">
      <c r="A928" s="15">
        <f>COUNT(A929)</f>
        <v>0</v>
      </c>
      <c r="B928" s="5" t="s">
        <v>47</v>
      </c>
      <c r="C928" s="413"/>
      <c r="D928" s="414"/>
      <c r="E928" s="5"/>
      <c r="F928" s="6">
        <f>SUM(F929)</f>
        <v>0</v>
      </c>
      <c r="G928" s="6">
        <f t="shared" ref="G928:H928" si="186">SUM(G929)</f>
        <v>0</v>
      </c>
      <c r="H928" s="6">
        <f t="shared" si="186"/>
        <v>0</v>
      </c>
    </row>
    <row r="929" spans="1:12" ht="25.5" x14ac:dyDescent="0.2">
      <c r="A929" s="8"/>
      <c r="B929" s="7"/>
      <c r="C929" s="415" t="s">
        <v>226</v>
      </c>
      <c r="D929" s="416"/>
      <c r="E929" s="7" t="s">
        <v>227</v>
      </c>
      <c r="F929" s="8"/>
      <c r="G929" s="8"/>
      <c r="H929" s="8"/>
    </row>
    <row r="930" spans="1:12" x14ac:dyDescent="0.2">
      <c r="A930" s="15">
        <f>COUNT(A931)</f>
        <v>1</v>
      </c>
      <c r="B930" s="5" t="s">
        <v>48</v>
      </c>
      <c r="C930" s="413"/>
      <c r="D930" s="414"/>
      <c r="E930" s="5"/>
      <c r="F930" s="6">
        <f>SUM(F931)</f>
        <v>12</v>
      </c>
      <c r="G930" s="6">
        <f t="shared" ref="G930:H930" si="187">SUM(G931)</f>
        <v>30</v>
      </c>
      <c r="H930" s="6">
        <f t="shared" si="187"/>
        <v>42</v>
      </c>
    </row>
    <row r="931" spans="1:12" ht="38.25" customHeight="1" x14ac:dyDescent="0.2">
      <c r="A931" s="162">
        <v>1</v>
      </c>
      <c r="B931" s="7" t="s">
        <v>818</v>
      </c>
      <c r="C931" s="415" t="s">
        <v>964</v>
      </c>
      <c r="D931" s="416"/>
      <c r="E931" s="7" t="s">
        <v>3173</v>
      </c>
      <c r="F931" s="8">
        <v>12</v>
      </c>
      <c r="G931" s="8">
        <v>30</v>
      </c>
      <c r="H931" s="8">
        <v>42</v>
      </c>
    </row>
    <row r="932" spans="1:12" x14ac:dyDescent="0.2">
      <c r="A932" s="15">
        <f>COUNT(A933:A934)</f>
        <v>2</v>
      </c>
      <c r="B932" s="5" t="s">
        <v>49</v>
      </c>
      <c r="C932" s="413"/>
      <c r="D932" s="414"/>
      <c r="E932" s="5"/>
      <c r="F932" s="6">
        <f>SUM(F933:F934)</f>
        <v>115</v>
      </c>
      <c r="G932" s="6">
        <f t="shared" ref="G932:H932" si="188">SUM(G933:G934)</f>
        <v>572</v>
      </c>
      <c r="H932" s="6">
        <f t="shared" si="188"/>
        <v>687</v>
      </c>
    </row>
    <row r="933" spans="1:12" ht="38.25" customHeight="1" x14ac:dyDescent="0.2">
      <c r="A933" s="162">
        <v>1</v>
      </c>
      <c r="B933" s="7" t="s">
        <v>965</v>
      </c>
      <c r="C933" s="415" t="s">
        <v>966</v>
      </c>
      <c r="D933" s="416"/>
      <c r="E933" s="7" t="s">
        <v>386</v>
      </c>
      <c r="F933" s="8">
        <v>55</v>
      </c>
      <c r="G933" s="8">
        <v>382</v>
      </c>
      <c r="H933" s="8">
        <v>437</v>
      </c>
    </row>
    <row r="934" spans="1:12" ht="51" customHeight="1" x14ac:dyDescent="0.2">
      <c r="A934" s="162">
        <v>1</v>
      </c>
      <c r="B934" s="7" t="s">
        <v>967</v>
      </c>
      <c r="C934" s="415" t="s">
        <v>968</v>
      </c>
      <c r="D934" s="416"/>
      <c r="E934" s="7" t="s">
        <v>3174</v>
      </c>
      <c r="F934" s="8">
        <v>60</v>
      </c>
      <c r="G934" s="8">
        <v>190</v>
      </c>
      <c r="H934" s="8">
        <v>250</v>
      </c>
    </row>
    <row r="935" spans="1:12" x14ac:dyDescent="0.2">
      <c r="A935" s="15">
        <f>COUNT(A936:A937)</f>
        <v>2</v>
      </c>
      <c r="B935" s="5" t="s">
        <v>50</v>
      </c>
      <c r="C935" s="413"/>
      <c r="D935" s="414"/>
      <c r="E935" s="5"/>
      <c r="F935" s="6">
        <f>SUM(F936:F937)</f>
        <v>65</v>
      </c>
      <c r="G935" s="6">
        <f t="shared" ref="G935:H935" si="189">SUM(G936:G937)</f>
        <v>648</v>
      </c>
      <c r="H935" s="6">
        <f t="shared" si="189"/>
        <v>713</v>
      </c>
    </row>
    <row r="936" spans="1:12" ht="38.25" customHeight="1" x14ac:dyDescent="0.2">
      <c r="A936" s="162">
        <v>1</v>
      </c>
      <c r="B936" s="7" t="s">
        <v>969</v>
      </c>
      <c r="C936" s="415" t="s">
        <v>913</v>
      </c>
      <c r="D936" s="416"/>
      <c r="E936" s="7" t="s">
        <v>3175</v>
      </c>
      <c r="F936" s="8">
        <v>50</v>
      </c>
      <c r="G936" s="8">
        <v>448</v>
      </c>
      <c r="H936" s="8">
        <v>498</v>
      </c>
    </row>
    <row r="937" spans="1:12" ht="38.25" customHeight="1" x14ac:dyDescent="0.2">
      <c r="A937" s="162">
        <v>1</v>
      </c>
      <c r="B937" s="7" t="s">
        <v>970</v>
      </c>
      <c r="C937" s="415" t="s">
        <v>971</v>
      </c>
      <c r="D937" s="416"/>
      <c r="E937" s="7" t="s">
        <v>3176</v>
      </c>
      <c r="F937" s="8">
        <v>15</v>
      </c>
      <c r="G937" s="8">
        <v>200</v>
      </c>
      <c r="H937" s="8">
        <v>215</v>
      </c>
    </row>
    <row r="938" spans="1:12" x14ac:dyDescent="0.2">
      <c r="A938" s="15">
        <f>COUNT(A939)</f>
        <v>0</v>
      </c>
      <c r="B938" s="5" t="s">
        <v>51</v>
      </c>
      <c r="C938" s="413"/>
      <c r="D938" s="414"/>
      <c r="E938" s="5"/>
      <c r="F938" s="6">
        <f>SUM(F939)</f>
        <v>0</v>
      </c>
      <c r="G938" s="6">
        <f t="shared" ref="G938:H938" si="190">SUM(G939)</f>
        <v>0</v>
      </c>
      <c r="H938" s="6">
        <f t="shared" si="190"/>
        <v>0</v>
      </c>
    </row>
    <row r="939" spans="1:12" ht="25.5" x14ac:dyDescent="0.2">
      <c r="A939" s="8"/>
      <c r="B939" s="7"/>
      <c r="C939" s="415" t="s">
        <v>226</v>
      </c>
      <c r="D939" s="416"/>
      <c r="E939" s="7" t="s">
        <v>227</v>
      </c>
      <c r="F939" s="8"/>
      <c r="G939" s="8"/>
      <c r="H939" s="8"/>
    </row>
    <row r="940" spans="1:12" x14ac:dyDescent="0.2">
      <c r="A940" s="2"/>
      <c r="B940" s="2"/>
      <c r="C940" s="421"/>
      <c r="D940" s="421"/>
      <c r="E940" s="2"/>
      <c r="F940" s="2"/>
      <c r="G940" s="2"/>
      <c r="H940" s="2"/>
      <c r="I940" s="2"/>
      <c r="J940" s="2"/>
      <c r="K940" s="2"/>
      <c r="L940" s="2"/>
    </row>
    <row r="941" spans="1:12" x14ac:dyDescent="0.2">
      <c r="A941" s="2"/>
      <c r="B941" s="2"/>
      <c r="C941" s="432"/>
      <c r="D941" s="432"/>
      <c r="E941" s="2"/>
      <c r="F941" s="2"/>
      <c r="G941" s="2"/>
      <c r="H941" s="2"/>
      <c r="I941" s="2"/>
      <c r="J941" s="2"/>
      <c r="K941" s="2"/>
      <c r="L941" s="2"/>
    </row>
    <row r="942" spans="1:12" ht="18" customHeight="1" x14ac:dyDescent="0.2">
      <c r="A942" s="408" t="s">
        <v>13</v>
      </c>
      <c r="B942" s="408"/>
      <c r="C942" s="408"/>
      <c r="D942" s="408"/>
      <c r="E942" s="1"/>
      <c r="F942" s="1"/>
      <c r="G942" s="1"/>
      <c r="H942" s="1"/>
      <c r="I942" s="1"/>
      <c r="J942" s="1"/>
      <c r="K942" s="1"/>
      <c r="L942" s="1"/>
    </row>
    <row r="943" spans="1:12" x14ac:dyDescent="0.2">
      <c r="A943" s="3"/>
      <c r="B943" s="3"/>
      <c r="C943" s="409"/>
      <c r="D943" s="409"/>
      <c r="E943" s="3"/>
      <c r="F943" s="3"/>
      <c r="G943" s="3"/>
      <c r="H943" s="3"/>
      <c r="I943" s="3"/>
      <c r="J943" s="3"/>
      <c r="K943" s="3"/>
      <c r="L943" s="3"/>
    </row>
    <row r="944" spans="1:12" x14ac:dyDescent="0.2">
      <c r="A944" s="427" t="s">
        <v>1</v>
      </c>
      <c r="B944" s="427"/>
      <c r="C944" s="427"/>
      <c r="D944" s="427"/>
      <c r="E944" s="2"/>
      <c r="F944" s="435" t="s">
        <v>13</v>
      </c>
      <c r="G944" s="398"/>
      <c r="H944" s="398"/>
      <c r="I944" s="398"/>
      <c r="J944" s="398"/>
      <c r="K944" s="398"/>
      <c r="L944" s="398"/>
    </row>
    <row r="945" spans="1:12" ht="12.75" customHeight="1" x14ac:dyDescent="0.2">
      <c r="A945" s="11" t="s">
        <v>53</v>
      </c>
      <c r="B945" s="11" t="s">
        <v>54</v>
      </c>
      <c r="C945" s="428" t="s">
        <v>55</v>
      </c>
      <c r="D945" s="429"/>
      <c r="E945" s="11" t="s">
        <v>56</v>
      </c>
      <c r="F945" s="12"/>
      <c r="G945" s="434" t="s">
        <v>57</v>
      </c>
      <c r="H945" s="388"/>
      <c r="I945" s="388"/>
      <c r="J945" s="388"/>
      <c r="K945" s="389"/>
      <c r="L945" s="12"/>
    </row>
    <row r="946" spans="1:12" ht="25.5" customHeight="1" x14ac:dyDescent="0.2">
      <c r="A946" s="13"/>
      <c r="B946" s="13" t="s">
        <v>58</v>
      </c>
      <c r="C946" s="419" t="s">
        <v>59</v>
      </c>
      <c r="D946" s="420"/>
      <c r="E946" s="14" t="s">
        <v>60</v>
      </c>
      <c r="F946" s="12" t="s">
        <v>61</v>
      </c>
      <c r="G946" s="12" t="s">
        <v>62</v>
      </c>
      <c r="H946" s="12" t="s">
        <v>63</v>
      </c>
      <c r="I946" s="12" t="s">
        <v>64</v>
      </c>
      <c r="J946" s="12" t="s">
        <v>65</v>
      </c>
      <c r="K946" s="12" t="s">
        <v>66</v>
      </c>
      <c r="L946" s="12" t="s">
        <v>67</v>
      </c>
    </row>
    <row r="947" spans="1:12" x14ac:dyDescent="0.2">
      <c r="A947" s="15">
        <f>COUNT(A948:A956)</f>
        <v>9</v>
      </c>
      <c r="B947" s="5" t="s">
        <v>33</v>
      </c>
      <c r="C947" s="413"/>
      <c r="D947" s="414"/>
      <c r="E947" s="5"/>
      <c r="F947" s="6">
        <f t="shared" ref="F947:L947" si="191">SUM(F948:F956)</f>
        <v>928</v>
      </c>
      <c r="G947" s="6">
        <f t="shared" si="191"/>
        <v>7</v>
      </c>
      <c r="H947" s="6">
        <f t="shared" si="191"/>
        <v>30</v>
      </c>
      <c r="I947" s="6">
        <f t="shared" si="191"/>
        <v>0</v>
      </c>
      <c r="J947" s="6">
        <f t="shared" si="191"/>
        <v>0</v>
      </c>
      <c r="K947" s="6">
        <f t="shared" si="191"/>
        <v>965</v>
      </c>
      <c r="L947" s="6">
        <f t="shared" si="191"/>
        <v>1933</v>
      </c>
    </row>
    <row r="948" spans="1:12" ht="38.25" customHeight="1" x14ac:dyDescent="0.2">
      <c r="A948" s="162">
        <v>1</v>
      </c>
      <c r="B948" s="7" t="s">
        <v>972</v>
      </c>
      <c r="C948" s="415" t="s">
        <v>973</v>
      </c>
      <c r="D948" s="416"/>
      <c r="E948" s="7" t="s">
        <v>3177</v>
      </c>
      <c r="F948" s="8">
        <v>252</v>
      </c>
      <c r="G948" s="8"/>
      <c r="H948" s="8">
        <v>10</v>
      </c>
      <c r="I948" s="8"/>
      <c r="J948" s="8"/>
      <c r="K948" s="8">
        <v>262</v>
      </c>
      <c r="L948" s="8">
        <v>476</v>
      </c>
    </row>
    <row r="949" spans="1:12" ht="38.25" customHeight="1" x14ac:dyDescent="0.2">
      <c r="A949" s="162">
        <v>1</v>
      </c>
      <c r="B949" s="7" t="s">
        <v>974</v>
      </c>
      <c r="C949" s="415" t="s">
        <v>975</v>
      </c>
      <c r="D949" s="416"/>
      <c r="E949" s="7" t="s">
        <v>3178</v>
      </c>
      <c r="F949" s="8">
        <v>126</v>
      </c>
      <c r="G949" s="8"/>
      <c r="H949" s="8">
        <v>5</v>
      </c>
      <c r="I949" s="8"/>
      <c r="J949" s="8"/>
      <c r="K949" s="8">
        <v>131</v>
      </c>
      <c r="L949" s="8">
        <v>260</v>
      </c>
    </row>
    <row r="950" spans="1:12" ht="51" customHeight="1" x14ac:dyDescent="0.2">
      <c r="A950" s="162">
        <v>1</v>
      </c>
      <c r="B950" s="7" t="s">
        <v>976</v>
      </c>
      <c r="C950" s="415" t="s">
        <v>977</v>
      </c>
      <c r="D950" s="416"/>
      <c r="E950" s="7" t="s">
        <v>3179</v>
      </c>
      <c r="F950" s="8">
        <v>10</v>
      </c>
      <c r="G950" s="8"/>
      <c r="H950" s="8"/>
      <c r="I950" s="8"/>
      <c r="J950" s="8"/>
      <c r="K950" s="8">
        <v>10</v>
      </c>
      <c r="L950" s="8">
        <v>18</v>
      </c>
    </row>
    <row r="951" spans="1:12" ht="51" customHeight="1" x14ac:dyDescent="0.2">
      <c r="A951" s="162">
        <v>1</v>
      </c>
      <c r="B951" s="7" t="s">
        <v>978</v>
      </c>
      <c r="C951" s="415" t="s">
        <v>979</v>
      </c>
      <c r="D951" s="416"/>
      <c r="E951" s="7" t="s">
        <v>3180</v>
      </c>
      <c r="F951" s="8">
        <v>55</v>
      </c>
      <c r="G951" s="8"/>
      <c r="H951" s="8"/>
      <c r="I951" s="8"/>
      <c r="J951" s="8"/>
      <c r="K951" s="8">
        <v>55</v>
      </c>
      <c r="L951" s="8">
        <v>110</v>
      </c>
    </row>
    <row r="952" spans="1:12" ht="38.25" customHeight="1" x14ac:dyDescent="0.2">
      <c r="A952" s="162">
        <v>1</v>
      </c>
      <c r="B952" s="7" t="s">
        <v>1016</v>
      </c>
      <c r="C952" s="415" t="s">
        <v>1017</v>
      </c>
      <c r="D952" s="416"/>
      <c r="E952" s="7" t="s">
        <v>3181</v>
      </c>
      <c r="F952" s="8">
        <v>125</v>
      </c>
      <c r="G952" s="8"/>
      <c r="H952" s="8">
        <v>3</v>
      </c>
      <c r="I952" s="8"/>
      <c r="J952" s="8"/>
      <c r="K952" s="8">
        <v>128</v>
      </c>
      <c r="L952" s="8">
        <v>262</v>
      </c>
    </row>
    <row r="953" spans="1:12" ht="38.25" customHeight="1" x14ac:dyDescent="0.2">
      <c r="A953" s="162">
        <v>1</v>
      </c>
      <c r="B953" s="7" t="s">
        <v>3528</v>
      </c>
      <c r="C953" s="415" t="s">
        <v>981</v>
      </c>
      <c r="D953" s="416"/>
      <c r="E953" s="7" t="s">
        <v>3177</v>
      </c>
      <c r="F953" s="8">
        <v>165</v>
      </c>
      <c r="G953" s="8"/>
      <c r="H953" s="8">
        <v>4</v>
      </c>
      <c r="I953" s="8"/>
      <c r="J953" s="8"/>
      <c r="K953" s="8">
        <v>169</v>
      </c>
      <c r="L953" s="8">
        <v>348</v>
      </c>
    </row>
    <row r="954" spans="1:12" ht="76.5" customHeight="1" x14ac:dyDescent="0.2">
      <c r="A954" s="162">
        <v>1</v>
      </c>
      <c r="B954" s="7" t="s">
        <v>457</v>
      </c>
      <c r="C954" s="415" t="s">
        <v>982</v>
      </c>
      <c r="D954" s="416"/>
      <c r="E954" s="7" t="s">
        <v>3182</v>
      </c>
      <c r="F954" s="8">
        <v>14</v>
      </c>
      <c r="G954" s="8"/>
      <c r="H954" s="8"/>
      <c r="I954" s="8"/>
      <c r="J954" s="8"/>
      <c r="K954" s="8">
        <v>14</v>
      </c>
      <c r="L954" s="8">
        <v>34</v>
      </c>
    </row>
    <row r="955" spans="1:12" ht="38.25" customHeight="1" x14ac:dyDescent="0.2">
      <c r="A955" s="162">
        <v>1</v>
      </c>
      <c r="B955" s="7" t="s">
        <v>457</v>
      </c>
      <c r="C955" s="415" t="s">
        <v>983</v>
      </c>
      <c r="D955" s="416"/>
      <c r="E955" s="7" t="s">
        <v>3181</v>
      </c>
      <c r="F955" s="8">
        <v>20</v>
      </c>
      <c r="G955" s="8"/>
      <c r="H955" s="8">
        <v>1</v>
      </c>
      <c r="I955" s="8"/>
      <c r="J955" s="8"/>
      <c r="K955" s="8">
        <v>21</v>
      </c>
      <c r="L955" s="8">
        <v>38</v>
      </c>
    </row>
    <row r="956" spans="1:12" ht="38.25" customHeight="1" x14ac:dyDescent="0.2">
      <c r="A956" s="162">
        <v>1</v>
      </c>
      <c r="B956" s="7" t="s">
        <v>402</v>
      </c>
      <c r="C956" s="415" t="s">
        <v>984</v>
      </c>
      <c r="D956" s="416"/>
      <c r="E956" s="7" t="s">
        <v>3183</v>
      </c>
      <c r="F956" s="8">
        <v>161</v>
      </c>
      <c r="G956" s="8">
        <v>7</v>
      </c>
      <c r="H956" s="8">
        <v>7</v>
      </c>
      <c r="I956" s="8"/>
      <c r="J956" s="8"/>
      <c r="K956" s="8">
        <v>175</v>
      </c>
      <c r="L956" s="8">
        <v>387</v>
      </c>
    </row>
    <row r="957" spans="1:12" x14ac:dyDescent="0.2">
      <c r="A957" s="15">
        <f>COUNT(A958:A1002)</f>
        <v>45</v>
      </c>
      <c r="B957" s="5" t="s">
        <v>34</v>
      </c>
      <c r="C957" s="413"/>
      <c r="D957" s="414"/>
      <c r="E957" s="5"/>
      <c r="F957" s="6">
        <f>SUM(F958:F1002)</f>
        <v>1853</v>
      </c>
      <c r="G957" s="6">
        <f>SUM(G958:G1002)</f>
        <v>59</v>
      </c>
      <c r="H957" s="6">
        <f>SUM(H958:H1002)</f>
        <v>69</v>
      </c>
      <c r="I957" s="6">
        <f>SUM(I958:I1002)</f>
        <v>0</v>
      </c>
      <c r="J957" s="6">
        <v>2</v>
      </c>
      <c r="K957" s="6">
        <f>SUM(K958:K1002)</f>
        <v>1981</v>
      </c>
      <c r="L957" s="6">
        <f>SUM(L958:L1002)</f>
        <v>4005</v>
      </c>
    </row>
    <row r="958" spans="1:12" ht="51" customHeight="1" x14ac:dyDescent="0.2">
      <c r="A958" s="162">
        <v>1</v>
      </c>
      <c r="B958" s="141" t="s">
        <v>406</v>
      </c>
      <c r="C958" s="415" t="s">
        <v>985</v>
      </c>
      <c r="D958" s="416"/>
      <c r="E958" s="7" t="s">
        <v>3184</v>
      </c>
      <c r="F958" s="8">
        <v>9</v>
      </c>
      <c r="G958" s="8"/>
      <c r="H958" s="8">
        <v>2</v>
      </c>
      <c r="I958" s="8"/>
      <c r="J958" s="8"/>
      <c r="K958" s="8">
        <v>11</v>
      </c>
      <c r="L958" s="8">
        <v>25</v>
      </c>
    </row>
    <row r="959" spans="1:12" ht="25.5" customHeight="1" x14ac:dyDescent="0.2">
      <c r="A959" s="162">
        <v>1</v>
      </c>
      <c r="B959" s="7" t="s">
        <v>986</v>
      </c>
      <c r="C959" s="415" t="s">
        <v>987</v>
      </c>
      <c r="D959" s="416"/>
      <c r="E959" s="7" t="s">
        <v>3185</v>
      </c>
      <c r="F959" s="8">
        <v>48</v>
      </c>
      <c r="G959" s="8"/>
      <c r="H959" s="8">
        <v>4</v>
      </c>
      <c r="I959" s="8"/>
      <c r="J959" s="8"/>
      <c r="K959" s="8">
        <v>52</v>
      </c>
      <c r="L959" s="8">
        <v>89</v>
      </c>
    </row>
    <row r="960" spans="1:12" ht="38.25" customHeight="1" x14ac:dyDescent="0.2">
      <c r="A960" s="162">
        <v>1</v>
      </c>
      <c r="B960" s="7" t="s">
        <v>988</v>
      </c>
      <c r="C960" s="415" t="s">
        <v>989</v>
      </c>
      <c r="D960" s="416"/>
      <c r="E960" s="7" t="s">
        <v>3186</v>
      </c>
      <c r="F960" s="8">
        <v>38</v>
      </c>
      <c r="G960" s="8"/>
      <c r="H960" s="8"/>
      <c r="I960" s="8"/>
      <c r="J960" s="8"/>
      <c r="K960" s="8">
        <v>38</v>
      </c>
      <c r="L960" s="8">
        <v>51</v>
      </c>
    </row>
    <row r="961" spans="1:12" ht="38.25" customHeight="1" x14ac:dyDescent="0.2">
      <c r="A961" s="162">
        <v>1</v>
      </c>
      <c r="B961" s="7" t="s">
        <v>86</v>
      </c>
      <c r="C961" s="415" t="s">
        <v>990</v>
      </c>
      <c r="D961" s="416"/>
      <c r="E961" s="7" t="s">
        <v>3187</v>
      </c>
      <c r="F961" s="8">
        <v>147</v>
      </c>
      <c r="G961" s="8"/>
      <c r="H961" s="8">
        <v>3</v>
      </c>
      <c r="I961" s="8"/>
      <c r="J961" s="8"/>
      <c r="K961" s="8">
        <v>150</v>
      </c>
      <c r="L961" s="8">
        <v>263</v>
      </c>
    </row>
    <row r="962" spans="1:12" ht="63.75" customHeight="1" x14ac:dyDescent="0.2">
      <c r="A962" s="162">
        <v>1</v>
      </c>
      <c r="B962" s="7" t="s">
        <v>991</v>
      </c>
      <c r="C962" s="415" t="s">
        <v>992</v>
      </c>
      <c r="D962" s="416"/>
      <c r="E962" s="7" t="s">
        <v>3188</v>
      </c>
      <c r="F962" s="8">
        <v>35</v>
      </c>
      <c r="G962" s="8"/>
      <c r="H962" s="8"/>
      <c r="I962" s="8"/>
      <c r="J962" s="8"/>
      <c r="K962" s="8">
        <v>35</v>
      </c>
      <c r="L962" s="8">
        <v>70</v>
      </c>
    </row>
    <row r="963" spans="1:12" ht="63.75" customHeight="1" x14ac:dyDescent="0.2">
      <c r="A963" s="162">
        <v>1</v>
      </c>
      <c r="B963" s="7" t="s">
        <v>993</v>
      </c>
      <c r="C963" s="415" t="s">
        <v>994</v>
      </c>
      <c r="D963" s="416"/>
      <c r="E963" s="7" t="s">
        <v>3189</v>
      </c>
      <c r="F963" s="8">
        <v>10</v>
      </c>
      <c r="G963" s="8"/>
      <c r="H963" s="8">
        <v>4</v>
      </c>
      <c r="I963" s="8"/>
      <c r="J963" s="8"/>
      <c r="K963" s="8">
        <v>14</v>
      </c>
      <c r="L963" s="8">
        <v>36</v>
      </c>
    </row>
    <row r="964" spans="1:12" ht="38.25" customHeight="1" x14ac:dyDescent="0.2">
      <c r="A964" s="162">
        <v>1</v>
      </c>
      <c r="B964" s="7" t="s">
        <v>996</v>
      </c>
      <c r="C964" s="415" t="s">
        <v>997</v>
      </c>
      <c r="D964" s="416"/>
      <c r="E964" s="7" t="s">
        <v>3190</v>
      </c>
      <c r="F964" s="8"/>
      <c r="G964" s="8"/>
      <c r="H964" s="8"/>
      <c r="I964" s="8"/>
      <c r="J964" s="8"/>
      <c r="K964" s="8">
        <v>0</v>
      </c>
      <c r="L964" s="8"/>
    </row>
    <row r="965" spans="1:12" ht="63.75" customHeight="1" x14ac:dyDescent="0.2">
      <c r="A965" s="162">
        <v>1</v>
      </c>
      <c r="B965" s="7" t="s">
        <v>998</v>
      </c>
      <c r="C965" s="415" t="s">
        <v>999</v>
      </c>
      <c r="D965" s="416"/>
      <c r="E965" s="7" t="s">
        <v>3191</v>
      </c>
      <c r="F965" s="8">
        <v>249</v>
      </c>
      <c r="G965" s="8"/>
      <c r="H965" s="8">
        <v>3</v>
      </c>
      <c r="I965" s="8"/>
      <c r="J965" s="8"/>
      <c r="K965" s="8">
        <v>252</v>
      </c>
      <c r="L965" s="8">
        <v>492</v>
      </c>
    </row>
    <row r="966" spans="1:12" ht="38.25" customHeight="1" x14ac:dyDescent="0.2">
      <c r="A966" s="162">
        <v>1</v>
      </c>
      <c r="B966" s="7" t="s">
        <v>1003</v>
      </c>
      <c r="C966" s="415" t="s">
        <v>1004</v>
      </c>
      <c r="D966" s="416"/>
      <c r="E966" s="7" t="s">
        <v>3547</v>
      </c>
      <c r="F966" s="8">
        <v>16</v>
      </c>
      <c r="G966" s="8"/>
      <c r="H966" s="8">
        <v>3</v>
      </c>
      <c r="I966" s="8"/>
      <c r="J966" s="8"/>
      <c r="K966" s="8">
        <v>19</v>
      </c>
      <c r="L966" s="8">
        <v>40</v>
      </c>
    </row>
    <row r="967" spans="1:12" ht="38.25" customHeight="1" x14ac:dyDescent="0.2">
      <c r="A967" s="162">
        <v>1</v>
      </c>
      <c r="B967" s="7" t="s">
        <v>1005</v>
      </c>
      <c r="C967" s="415" t="s">
        <v>1006</v>
      </c>
      <c r="D967" s="416"/>
      <c r="E967" s="224" t="s">
        <v>3192</v>
      </c>
      <c r="F967" s="8">
        <v>22</v>
      </c>
      <c r="G967" s="8"/>
      <c r="H967" s="8">
        <v>6</v>
      </c>
      <c r="I967" s="8"/>
      <c r="J967" s="8"/>
      <c r="K967" s="8">
        <v>28</v>
      </c>
      <c r="L967" s="8">
        <v>56</v>
      </c>
    </row>
    <row r="968" spans="1:12" ht="38.25" customHeight="1" x14ac:dyDescent="0.2">
      <c r="A968" s="162">
        <v>1</v>
      </c>
      <c r="B968" s="7" t="s">
        <v>2684</v>
      </c>
      <c r="C968" s="415" t="s">
        <v>1007</v>
      </c>
      <c r="D968" s="416"/>
      <c r="E968" s="7" t="s">
        <v>2926</v>
      </c>
      <c r="F968" s="8">
        <v>180</v>
      </c>
      <c r="G968" s="8"/>
      <c r="H968" s="8">
        <v>10</v>
      </c>
      <c r="I968" s="8"/>
      <c r="J968" s="8"/>
      <c r="K968" s="8">
        <v>190</v>
      </c>
      <c r="L968" s="8">
        <v>380</v>
      </c>
    </row>
    <row r="969" spans="1:12" ht="38.25" customHeight="1" x14ac:dyDescent="0.2">
      <c r="A969" s="162">
        <v>1</v>
      </c>
      <c r="B969" s="7" t="s">
        <v>1009</v>
      </c>
      <c r="C969" s="415" t="s">
        <v>1010</v>
      </c>
      <c r="D969" s="416"/>
      <c r="E969" s="7" t="s">
        <v>3193</v>
      </c>
      <c r="F969" s="8">
        <v>12</v>
      </c>
      <c r="G969" s="8"/>
      <c r="H969" s="8">
        <v>2</v>
      </c>
      <c r="I969" s="8"/>
      <c r="J969" s="8"/>
      <c r="K969" s="8">
        <v>14</v>
      </c>
      <c r="L969" s="8">
        <v>27</v>
      </c>
    </row>
    <row r="970" spans="1:12" ht="38.25" customHeight="1" x14ac:dyDescent="0.2">
      <c r="A970" s="162">
        <v>1</v>
      </c>
      <c r="B970" s="7" t="s">
        <v>1011</v>
      </c>
      <c r="C970" s="415" t="s">
        <v>2437</v>
      </c>
      <c r="D970" s="416"/>
      <c r="E970" s="7" t="s">
        <v>2438</v>
      </c>
      <c r="F970" s="8">
        <v>60</v>
      </c>
      <c r="G970" s="8"/>
      <c r="H970" s="8"/>
      <c r="I970" s="8"/>
      <c r="J970" s="8"/>
      <c r="K970" s="8">
        <v>60</v>
      </c>
      <c r="L970" s="8">
        <v>115</v>
      </c>
    </row>
    <row r="971" spans="1:12" ht="51" customHeight="1" x14ac:dyDescent="0.2">
      <c r="A971" s="162">
        <v>1</v>
      </c>
      <c r="B971" s="7" t="s">
        <v>1012</v>
      </c>
      <c r="C971" s="415" t="s">
        <v>1013</v>
      </c>
      <c r="D971" s="416"/>
      <c r="E971" s="7" t="s">
        <v>3194</v>
      </c>
      <c r="F971" s="8">
        <v>19</v>
      </c>
      <c r="G971" s="8"/>
      <c r="H971" s="8"/>
      <c r="I971" s="8"/>
      <c r="J971" s="8"/>
      <c r="K971" s="8">
        <v>19</v>
      </c>
      <c r="L971" s="8">
        <v>46</v>
      </c>
    </row>
    <row r="972" spans="1:12" ht="38.25" customHeight="1" x14ac:dyDescent="0.2">
      <c r="A972" s="162">
        <v>1</v>
      </c>
      <c r="B972" s="7" t="s">
        <v>1014</v>
      </c>
      <c r="C972" s="415" t="s">
        <v>1015</v>
      </c>
      <c r="D972" s="416"/>
      <c r="E972" s="7" t="s">
        <v>3195</v>
      </c>
      <c r="F972" s="8">
        <v>200</v>
      </c>
      <c r="G972" s="8"/>
      <c r="H972" s="8">
        <v>5</v>
      </c>
      <c r="I972" s="8"/>
      <c r="J972" s="8"/>
      <c r="K972" s="8">
        <v>205</v>
      </c>
      <c r="L972" s="8">
        <v>398</v>
      </c>
    </row>
    <row r="973" spans="1:12" ht="38.25" customHeight="1" x14ac:dyDescent="0.2">
      <c r="A973" s="162">
        <v>1</v>
      </c>
      <c r="B973" s="7" t="s">
        <v>889</v>
      </c>
      <c r="C973" s="415" t="s">
        <v>1018</v>
      </c>
      <c r="D973" s="416"/>
      <c r="E973" s="7" t="s">
        <v>3196</v>
      </c>
      <c r="F973" s="8">
        <v>24</v>
      </c>
      <c r="G973" s="8"/>
      <c r="H973" s="8">
        <v>2</v>
      </c>
      <c r="I973" s="8"/>
      <c r="J973" s="8"/>
      <c r="K973" s="8">
        <v>26</v>
      </c>
      <c r="L973" s="8">
        <v>52</v>
      </c>
    </row>
    <row r="974" spans="1:12" ht="38.25" customHeight="1" x14ac:dyDescent="0.2">
      <c r="A974" s="162">
        <v>1</v>
      </c>
      <c r="B974" s="7" t="s">
        <v>1019</v>
      </c>
      <c r="C974" s="415" t="s">
        <v>1020</v>
      </c>
      <c r="D974" s="416"/>
      <c r="E974" s="7" t="s">
        <v>2753</v>
      </c>
      <c r="F974" s="8">
        <v>32</v>
      </c>
      <c r="G974" s="8"/>
      <c r="H974" s="8"/>
      <c r="I974" s="8"/>
      <c r="J974" s="8"/>
      <c r="K974" s="8">
        <v>32</v>
      </c>
      <c r="L974" s="8">
        <v>55</v>
      </c>
    </row>
    <row r="975" spans="1:12" ht="38.25" customHeight="1" x14ac:dyDescent="0.2">
      <c r="A975" s="162">
        <v>1</v>
      </c>
      <c r="B975" s="7" t="s">
        <v>1021</v>
      </c>
      <c r="C975" s="415" t="s">
        <v>1022</v>
      </c>
      <c r="D975" s="416"/>
      <c r="E975" s="7" t="s">
        <v>3197</v>
      </c>
      <c r="F975" s="8">
        <v>17</v>
      </c>
      <c r="G975" s="8"/>
      <c r="H975" s="8"/>
      <c r="I975" s="8"/>
      <c r="J975" s="8"/>
      <c r="K975" s="8">
        <v>17</v>
      </c>
      <c r="L975" s="8">
        <v>31</v>
      </c>
    </row>
    <row r="976" spans="1:12" ht="38.25" customHeight="1" x14ac:dyDescent="0.2">
      <c r="A976" s="162">
        <v>1</v>
      </c>
      <c r="B976" s="7" t="s">
        <v>1023</v>
      </c>
      <c r="C976" s="415" t="s">
        <v>1024</v>
      </c>
      <c r="D976" s="416"/>
      <c r="E976" s="7" t="s">
        <v>3198</v>
      </c>
      <c r="F976" s="8">
        <v>23</v>
      </c>
      <c r="G976" s="8">
        <v>1</v>
      </c>
      <c r="H976" s="8"/>
      <c r="I976" s="8"/>
      <c r="J976" s="8"/>
      <c r="K976" s="8">
        <v>24</v>
      </c>
      <c r="L976" s="8">
        <v>51</v>
      </c>
    </row>
    <row r="977" spans="1:12" ht="38.25" customHeight="1" x14ac:dyDescent="0.2">
      <c r="A977" s="162">
        <v>1</v>
      </c>
      <c r="B977" s="7" t="s">
        <v>1026</v>
      </c>
      <c r="C977" s="415" t="s">
        <v>1027</v>
      </c>
      <c r="D977" s="416"/>
      <c r="E977" s="7" t="s">
        <v>3199</v>
      </c>
      <c r="F977" s="8">
        <v>16</v>
      </c>
      <c r="G977" s="8"/>
      <c r="H977" s="8"/>
      <c r="I977" s="8"/>
      <c r="J977" s="8"/>
      <c r="K977" s="8">
        <v>16</v>
      </c>
      <c r="L977" s="8">
        <v>36</v>
      </c>
    </row>
    <row r="978" spans="1:12" ht="38.25" customHeight="1" x14ac:dyDescent="0.2">
      <c r="A978" s="162">
        <v>1</v>
      </c>
      <c r="B978" s="7" t="s">
        <v>1029</v>
      </c>
      <c r="C978" s="415" t="s">
        <v>1030</v>
      </c>
      <c r="D978" s="416"/>
      <c r="E978" s="7" t="s">
        <v>3532</v>
      </c>
      <c r="F978" s="8">
        <v>24</v>
      </c>
      <c r="G978" s="8"/>
      <c r="H978" s="8">
        <v>1</v>
      </c>
      <c r="I978" s="8"/>
      <c r="J978" s="8"/>
      <c r="K978" s="8">
        <v>25</v>
      </c>
      <c r="L978" s="8">
        <v>44</v>
      </c>
    </row>
    <row r="979" spans="1:12" ht="38.25" customHeight="1" x14ac:dyDescent="0.2">
      <c r="A979" s="162">
        <v>1</v>
      </c>
      <c r="B979" s="7" t="s">
        <v>1032</v>
      </c>
      <c r="C979" s="415" t="s">
        <v>1033</v>
      </c>
      <c r="D979" s="416"/>
      <c r="E979" s="7" t="s">
        <v>3200</v>
      </c>
      <c r="F979" s="8">
        <v>8</v>
      </c>
      <c r="G979" s="8"/>
      <c r="H979" s="8">
        <v>1</v>
      </c>
      <c r="I979" s="8"/>
      <c r="J979" s="8"/>
      <c r="K979" s="8">
        <v>9</v>
      </c>
      <c r="L979" s="8">
        <v>18</v>
      </c>
    </row>
    <row r="980" spans="1:12" ht="63.75" customHeight="1" x14ac:dyDescent="0.2">
      <c r="A980" s="162">
        <v>1</v>
      </c>
      <c r="B980" s="7" t="s">
        <v>1034</v>
      </c>
      <c r="C980" s="415" t="s">
        <v>1035</v>
      </c>
      <c r="D980" s="416"/>
      <c r="E980" s="7" t="s">
        <v>3201</v>
      </c>
      <c r="F980" s="8">
        <v>28</v>
      </c>
      <c r="G980" s="8">
        <v>2</v>
      </c>
      <c r="H980" s="8"/>
      <c r="I980" s="8"/>
      <c r="J980" s="8"/>
      <c r="K980" s="8">
        <v>30</v>
      </c>
      <c r="L980" s="8">
        <v>62</v>
      </c>
    </row>
    <row r="981" spans="1:12" ht="38.25" customHeight="1" x14ac:dyDescent="0.2">
      <c r="A981" s="162">
        <v>1</v>
      </c>
      <c r="B981" s="7" t="s">
        <v>2596</v>
      </c>
      <c r="C981" s="415" t="s">
        <v>2595</v>
      </c>
      <c r="D981" s="416"/>
      <c r="E981" s="212" t="s">
        <v>3105</v>
      </c>
      <c r="F981" s="8">
        <v>196</v>
      </c>
      <c r="G981" s="8">
        <v>54</v>
      </c>
      <c r="H981" s="8"/>
      <c r="I981" s="8"/>
      <c r="J981" s="8"/>
      <c r="K981" s="8">
        <v>250</v>
      </c>
      <c r="L981" s="8">
        <v>644</v>
      </c>
    </row>
    <row r="982" spans="1:12" ht="38.25" customHeight="1" x14ac:dyDescent="0.2">
      <c r="A982" s="162">
        <v>1</v>
      </c>
      <c r="B982" s="7" t="s">
        <v>1036</v>
      </c>
      <c r="C982" s="415" t="s">
        <v>1038</v>
      </c>
      <c r="D982" s="416"/>
      <c r="E982" s="7" t="s">
        <v>3202</v>
      </c>
      <c r="F982" s="8">
        <v>21</v>
      </c>
      <c r="G982" s="8"/>
      <c r="H982" s="8"/>
      <c r="I982" s="8"/>
      <c r="J982" s="8"/>
      <c r="K982" s="8">
        <v>21</v>
      </c>
      <c r="L982" s="8">
        <v>44</v>
      </c>
    </row>
    <row r="983" spans="1:12" ht="38.25" customHeight="1" x14ac:dyDescent="0.2">
      <c r="A983" s="162">
        <v>1</v>
      </c>
      <c r="B983" s="7" t="s">
        <v>1039</v>
      </c>
      <c r="C983" s="415" t="s">
        <v>1040</v>
      </c>
      <c r="D983" s="416"/>
      <c r="E983" s="7" t="s">
        <v>3203</v>
      </c>
      <c r="F983" s="8">
        <v>16</v>
      </c>
      <c r="G983" s="8"/>
      <c r="H983" s="8">
        <v>3</v>
      </c>
      <c r="I983" s="8"/>
      <c r="J983" s="8"/>
      <c r="K983" s="8">
        <v>19</v>
      </c>
      <c r="L983" s="8">
        <v>44</v>
      </c>
    </row>
    <row r="984" spans="1:12" ht="38.25" customHeight="1" x14ac:dyDescent="0.2">
      <c r="A984" s="162">
        <v>1</v>
      </c>
      <c r="B984" s="7" t="s">
        <v>1041</v>
      </c>
      <c r="C984" s="415" t="s">
        <v>1042</v>
      </c>
      <c r="D984" s="416"/>
      <c r="E984" s="7" t="s">
        <v>3204</v>
      </c>
      <c r="F984" s="8">
        <v>12</v>
      </c>
      <c r="G984" s="8"/>
      <c r="H984" s="8"/>
      <c r="I984" s="8"/>
      <c r="J984" s="8"/>
      <c r="K984" s="8">
        <v>12</v>
      </c>
      <c r="L984" s="8">
        <v>21</v>
      </c>
    </row>
    <row r="985" spans="1:12" ht="51" x14ac:dyDescent="0.2">
      <c r="A985" s="162">
        <v>1</v>
      </c>
      <c r="B985" s="7" t="s">
        <v>1043</v>
      </c>
      <c r="C985" s="415" t="s">
        <v>1044</v>
      </c>
      <c r="D985" s="416"/>
      <c r="E985" s="7" t="s">
        <v>2718</v>
      </c>
      <c r="F985" s="8">
        <v>20</v>
      </c>
      <c r="G985" s="8"/>
      <c r="H985" s="8"/>
      <c r="I985" s="8"/>
      <c r="J985" s="8"/>
      <c r="K985" s="8">
        <v>20</v>
      </c>
      <c r="L985" s="8">
        <v>44</v>
      </c>
    </row>
    <row r="986" spans="1:12" ht="38.25" customHeight="1" x14ac:dyDescent="0.2">
      <c r="A986" s="162">
        <v>1</v>
      </c>
      <c r="B986" s="7" t="s">
        <v>2766</v>
      </c>
      <c r="C986" s="415" t="s">
        <v>1221</v>
      </c>
      <c r="D986" s="416"/>
      <c r="E986" s="7" t="s">
        <v>3205</v>
      </c>
      <c r="F986" s="8">
        <v>16</v>
      </c>
      <c r="G986" s="8"/>
      <c r="H986" s="8"/>
      <c r="I986" s="8"/>
      <c r="J986" s="8"/>
      <c r="K986" s="8">
        <v>16</v>
      </c>
      <c r="L986" s="8">
        <v>32</v>
      </c>
    </row>
    <row r="987" spans="1:12" ht="38.25" customHeight="1" x14ac:dyDescent="0.2">
      <c r="A987" s="162">
        <v>1</v>
      </c>
      <c r="B987" s="7" t="s">
        <v>1045</v>
      </c>
      <c r="C987" s="415" t="s">
        <v>1046</v>
      </c>
      <c r="D987" s="416"/>
      <c r="E987" s="7" t="s">
        <v>3206</v>
      </c>
      <c r="F987" s="8">
        <v>11</v>
      </c>
      <c r="G987" s="8"/>
      <c r="H987" s="8"/>
      <c r="I987" s="8"/>
      <c r="J987" s="8"/>
      <c r="K987" s="8">
        <v>11</v>
      </c>
      <c r="L987" s="8">
        <v>22</v>
      </c>
    </row>
    <row r="988" spans="1:12" ht="51" customHeight="1" x14ac:dyDescent="0.2">
      <c r="A988" s="162">
        <v>1</v>
      </c>
      <c r="B988" s="7" t="s">
        <v>1047</v>
      </c>
      <c r="C988" s="415" t="s">
        <v>1048</v>
      </c>
      <c r="D988" s="416"/>
      <c r="E988" s="7" t="s">
        <v>3207</v>
      </c>
      <c r="F988" s="8">
        <v>84</v>
      </c>
      <c r="G988" s="8"/>
      <c r="H988" s="8">
        <v>3</v>
      </c>
      <c r="I988" s="8"/>
      <c r="J988" s="8"/>
      <c r="K988" s="8">
        <v>87</v>
      </c>
      <c r="L988" s="8">
        <v>159</v>
      </c>
    </row>
    <row r="989" spans="1:12" ht="51" customHeight="1" x14ac:dyDescent="0.2">
      <c r="A989" s="162">
        <v>1</v>
      </c>
      <c r="B989" s="7" t="s">
        <v>1049</v>
      </c>
      <c r="C989" s="415" t="s">
        <v>1050</v>
      </c>
      <c r="D989" s="416"/>
      <c r="E989" s="7" t="s">
        <v>3208</v>
      </c>
      <c r="F989" s="8">
        <v>10</v>
      </c>
      <c r="G989" s="8">
        <v>2</v>
      </c>
      <c r="H989" s="8">
        <v>4</v>
      </c>
      <c r="I989" s="8"/>
      <c r="J989" s="8"/>
      <c r="K989" s="8">
        <v>16</v>
      </c>
      <c r="L989" s="8">
        <v>32</v>
      </c>
    </row>
    <row r="990" spans="1:12" ht="51" customHeight="1" x14ac:dyDescent="0.2">
      <c r="A990" s="162">
        <v>1</v>
      </c>
      <c r="B990" s="7" t="s">
        <v>1051</v>
      </c>
      <c r="C990" s="415" t="s">
        <v>1052</v>
      </c>
      <c r="D990" s="416"/>
      <c r="E990" s="7" t="s">
        <v>3209</v>
      </c>
      <c r="F990" s="8">
        <v>35</v>
      </c>
      <c r="G990" s="8"/>
      <c r="H990" s="8">
        <v>5</v>
      </c>
      <c r="I990" s="8"/>
      <c r="J990" s="8"/>
      <c r="K990" s="8">
        <v>40</v>
      </c>
      <c r="L990" s="8">
        <v>73</v>
      </c>
    </row>
    <row r="991" spans="1:12" ht="38.25" customHeight="1" x14ac:dyDescent="0.2">
      <c r="A991" s="162">
        <v>1</v>
      </c>
      <c r="B991" s="7" t="s">
        <v>1053</v>
      </c>
      <c r="C991" s="415" t="s">
        <v>1054</v>
      </c>
      <c r="D991" s="416"/>
      <c r="E991" s="7" t="s">
        <v>2681</v>
      </c>
      <c r="F991" s="8">
        <v>25</v>
      </c>
      <c r="G991" s="8"/>
      <c r="H991" s="8"/>
      <c r="I991" s="8"/>
      <c r="J991" s="8"/>
      <c r="K991" s="8">
        <v>25</v>
      </c>
      <c r="L991" s="8">
        <v>48</v>
      </c>
    </row>
    <row r="992" spans="1:12" ht="38.25" customHeight="1" x14ac:dyDescent="0.2">
      <c r="A992" s="162">
        <v>1</v>
      </c>
      <c r="B992" s="7" t="s">
        <v>1055</v>
      </c>
      <c r="C992" s="415" t="s">
        <v>1056</v>
      </c>
      <c r="D992" s="416"/>
      <c r="E992" s="7" t="s">
        <v>2680</v>
      </c>
      <c r="F992" s="8">
        <v>45</v>
      </c>
      <c r="G992" s="8"/>
      <c r="H992" s="8"/>
      <c r="I992" s="8"/>
      <c r="J992" s="8"/>
      <c r="K992" s="8">
        <v>45</v>
      </c>
      <c r="L992" s="8">
        <v>85</v>
      </c>
    </row>
    <row r="993" spans="1:13" ht="38.25" customHeight="1" x14ac:dyDescent="0.2">
      <c r="A993" s="162">
        <v>1</v>
      </c>
      <c r="B993" s="7" t="s">
        <v>1057</v>
      </c>
      <c r="C993" s="415" t="s">
        <v>1058</v>
      </c>
      <c r="D993" s="416"/>
      <c r="E993" s="7" t="s">
        <v>2679</v>
      </c>
      <c r="F993" s="8">
        <v>14</v>
      </c>
      <c r="G993" s="8"/>
      <c r="H993" s="8"/>
      <c r="I993" s="8"/>
      <c r="J993" s="8"/>
      <c r="K993" s="8">
        <v>14</v>
      </c>
      <c r="L993" s="8">
        <v>32</v>
      </c>
    </row>
    <row r="994" spans="1:13" ht="38.25" x14ac:dyDescent="0.2">
      <c r="A994" s="162">
        <v>1</v>
      </c>
      <c r="B994" s="7" t="s">
        <v>1059</v>
      </c>
      <c r="C994" s="415" t="s">
        <v>1060</v>
      </c>
      <c r="D994" s="416"/>
      <c r="E994" s="7" t="s">
        <v>2522</v>
      </c>
      <c r="F994" s="8">
        <v>12</v>
      </c>
      <c r="G994" s="8"/>
      <c r="H994" s="8"/>
      <c r="I994" s="8"/>
      <c r="J994" s="8"/>
      <c r="K994" s="8">
        <v>12</v>
      </c>
      <c r="L994" s="8">
        <v>22</v>
      </c>
    </row>
    <row r="995" spans="1:13" ht="51" customHeight="1" x14ac:dyDescent="0.2">
      <c r="A995" s="162">
        <v>1</v>
      </c>
      <c r="B995" s="7" t="s">
        <v>1061</v>
      </c>
      <c r="C995" s="415" t="s">
        <v>1062</v>
      </c>
      <c r="D995" s="416"/>
      <c r="E995" s="7" t="s">
        <v>3210</v>
      </c>
      <c r="F995" s="8">
        <v>6</v>
      </c>
      <c r="G995" s="8"/>
      <c r="H995" s="8"/>
      <c r="I995" s="8"/>
      <c r="J995" s="8"/>
      <c r="K995" s="8">
        <v>6</v>
      </c>
      <c r="L995" s="8">
        <v>10</v>
      </c>
    </row>
    <row r="996" spans="1:13" ht="51" customHeight="1" x14ac:dyDescent="0.2">
      <c r="A996" s="162">
        <v>1</v>
      </c>
      <c r="B996" s="7" t="s">
        <v>1063</v>
      </c>
      <c r="C996" s="415" t="s">
        <v>1064</v>
      </c>
      <c r="D996" s="416"/>
      <c r="E996" s="7" t="s">
        <v>3210</v>
      </c>
      <c r="F996" s="8">
        <v>12</v>
      </c>
      <c r="G996" s="8"/>
      <c r="H996" s="8"/>
      <c r="I996" s="8"/>
      <c r="J996" s="8"/>
      <c r="K996" s="8">
        <v>12</v>
      </c>
      <c r="L996" s="8">
        <v>18</v>
      </c>
    </row>
    <row r="997" spans="1:13" ht="51" customHeight="1" x14ac:dyDescent="0.2">
      <c r="A997" s="162">
        <v>1</v>
      </c>
      <c r="B997" s="7" t="s">
        <v>1065</v>
      </c>
      <c r="C997" s="415" t="s">
        <v>1066</v>
      </c>
      <c r="D997" s="416"/>
      <c r="E997" s="7" t="s">
        <v>3211</v>
      </c>
      <c r="F997" s="8">
        <v>18</v>
      </c>
      <c r="G997" s="8"/>
      <c r="H997" s="8"/>
      <c r="I997" s="8"/>
      <c r="J997" s="8"/>
      <c r="K997" s="8">
        <v>18</v>
      </c>
      <c r="L997" s="8">
        <v>45</v>
      </c>
    </row>
    <row r="998" spans="1:13" ht="25.5" customHeight="1" x14ac:dyDescent="0.2">
      <c r="A998" s="162">
        <v>1</v>
      </c>
      <c r="B998" s="141" t="s">
        <v>1067</v>
      </c>
      <c r="C998" s="415" t="s">
        <v>1068</v>
      </c>
      <c r="D998" s="416"/>
      <c r="E998" s="126" t="s">
        <v>2200</v>
      </c>
      <c r="F998" s="8">
        <v>12</v>
      </c>
      <c r="G998" s="8"/>
      <c r="H998" s="8">
        <v>6</v>
      </c>
      <c r="I998" s="8"/>
      <c r="J998" s="8"/>
      <c r="K998" s="8">
        <v>18</v>
      </c>
      <c r="L998" s="8">
        <v>36</v>
      </c>
    </row>
    <row r="999" spans="1:13" ht="51" customHeight="1" x14ac:dyDescent="0.2">
      <c r="A999" s="162">
        <v>1</v>
      </c>
      <c r="B999" s="7" t="s">
        <v>1069</v>
      </c>
      <c r="C999" s="415" t="s">
        <v>1070</v>
      </c>
      <c r="D999" s="416"/>
      <c r="E999" s="7" t="s">
        <v>3212</v>
      </c>
      <c r="F999" s="8">
        <v>20</v>
      </c>
      <c r="G999" s="8"/>
      <c r="H999" s="8"/>
      <c r="I999" s="8"/>
      <c r="J999" s="8"/>
      <c r="K999" s="8">
        <v>20</v>
      </c>
      <c r="L999" s="8">
        <v>42</v>
      </c>
    </row>
    <row r="1000" spans="1:13" ht="38.25" customHeight="1" x14ac:dyDescent="0.2">
      <c r="A1000" s="162">
        <v>1</v>
      </c>
      <c r="B1000" s="7" t="s">
        <v>1071</v>
      </c>
      <c r="C1000" s="415" t="s">
        <v>1072</v>
      </c>
      <c r="D1000" s="416"/>
      <c r="E1000" s="7" t="s">
        <v>3213</v>
      </c>
      <c r="F1000" s="8">
        <v>6</v>
      </c>
      <c r="G1000" s="8"/>
      <c r="H1000" s="8"/>
      <c r="I1000" s="8"/>
      <c r="J1000" s="8"/>
      <c r="K1000" s="8">
        <v>6</v>
      </c>
      <c r="L1000" s="8">
        <v>10</v>
      </c>
    </row>
    <row r="1001" spans="1:13" ht="63.75" customHeight="1" x14ac:dyDescent="0.2">
      <c r="A1001" s="162">
        <v>1</v>
      </c>
      <c r="B1001" s="141" t="s">
        <v>1073</v>
      </c>
      <c r="C1001" s="415" t="s">
        <v>1074</v>
      </c>
      <c r="D1001" s="416"/>
      <c r="E1001" s="7" t="s">
        <v>2849</v>
      </c>
      <c r="F1001" s="8">
        <v>23</v>
      </c>
      <c r="G1001" s="8"/>
      <c r="H1001" s="8"/>
      <c r="I1001" s="8"/>
      <c r="J1001" s="8"/>
      <c r="K1001" s="8">
        <v>23</v>
      </c>
      <c r="L1001" s="8">
        <v>41</v>
      </c>
    </row>
    <row r="1002" spans="1:13" ht="51" customHeight="1" x14ac:dyDescent="0.2">
      <c r="A1002" s="162">
        <v>1</v>
      </c>
      <c r="B1002" s="7" t="s">
        <v>1075</v>
      </c>
      <c r="C1002" s="415" t="s">
        <v>1076</v>
      </c>
      <c r="D1002" s="416"/>
      <c r="E1002" s="7" t="s">
        <v>3214</v>
      </c>
      <c r="F1002" s="8">
        <v>22</v>
      </c>
      <c r="G1002" s="8"/>
      <c r="H1002" s="8">
        <v>2</v>
      </c>
      <c r="I1002" s="8"/>
      <c r="J1002" s="8"/>
      <c r="K1002" s="8">
        <v>24</v>
      </c>
      <c r="L1002" s="8">
        <v>64</v>
      </c>
      <c r="M1002" s="215"/>
    </row>
    <row r="1003" spans="1:13" x14ac:dyDescent="0.2">
      <c r="A1003" s="15">
        <f>COUNT(A1004:A1099)</f>
        <v>96</v>
      </c>
      <c r="B1003" s="5" t="s">
        <v>35</v>
      </c>
      <c r="C1003" s="413"/>
      <c r="D1003" s="414"/>
      <c r="E1003" s="5"/>
      <c r="F1003" s="6">
        <f t="shared" ref="F1003:L1003" si="192">SUM(F1004:F1099)</f>
        <v>6503</v>
      </c>
      <c r="G1003" s="6">
        <f t="shared" si="192"/>
        <v>163</v>
      </c>
      <c r="H1003" s="6">
        <f t="shared" si="192"/>
        <v>423</v>
      </c>
      <c r="I1003" s="6">
        <f t="shared" si="192"/>
        <v>11</v>
      </c>
      <c r="J1003" s="6">
        <f t="shared" si="192"/>
        <v>2</v>
      </c>
      <c r="K1003" s="6">
        <f t="shared" si="192"/>
        <v>7102</v>
      </c>
      <c r="L1003" s="6">
        <f t="shared" si="192"/>
        <v>13769</v>
      </c>
    </row>
    <row r="1004" spans="1:13" s="215" customFormat="1" ht="41.25" customHeight="1" x14ac:dyDescent="0.2">
      <c r="A1004" s="182">
        <v>1</v>
      </c>
      <c r="B1004" s="274" t="s">
        <v>2614</v>
      </c>
      <c r="C1004" s="443" t="s">
        <v>2613</v>
      </c>
      <c r="D1004" s="444"/>
      <c r="E1004" s="274" t="s">
        <v>2612</v>
      </c>
      <c r="F1004" s="275">
        <v>210</v>
      </c>
      <c r="G1004" s="275"/>
      <c r="H1004" s="275">
        <v>4</v>
      </c>
      <c r="I1004" s="275"/>
      <c r="J1004" s="275"/>
      <c r="K1004" s="275">
        <v>214</v>
      </c>
      <c r="L1004" s="275">
        <v>428</v>
      </c>
      <c r="M1004"/>
    </row>
    <row r="1005" spans="1:13" ht="67.5" customHeight="1" x14ac:dyDescent="0.2">
      <c r="A1005" s="162">
        <v>1</v>
      </c>
      <c r="B1005" s="7" t="s">
        <v>1077</v>
      </c>
      <c r="C1005" s="415" t="s">
        <v>1078</v>
      </c>
      <c r="D1005" s="416"/>
      <c r="E1005" s="7" t="s">
        <v>3180</v>
      </c>
      <c r="F1005" s="8">
        <v>53</v>
      </c>
      <c r="G1005" s="8"/>
      <c r="H1005" s="8">
        <v>9</v>
      </c>
      <c r="I1005" s="8"/>
      <c r="J1005" s="8"/>
      <c r="K1005" s="8">
        <v>62</v>
      </c>
      <c r="L1005" s="8">
        <v>110</v>
      </c>
    </row>
    <row r="1006" spans="1:13" ht="38.25" customHeight="1" x14ac:dyDescent="0.2">
      <c r="A1006" s="162">
        <v>1</v>
      </c>
      <c r="B1006" s="7" t="s">
        <v>2277</v>
      </c>
      <c r="C1006" s="415" t="s">
        <v>1037</v>
      </c>
      <c r="D1006" s="416"/>
      <c r="E1006" s="7" t="s">
        <v>3105</v>
      </c>
      <c r="F1006" s="8">
        <v>350</v>
      </c>
      <c r="G1006" s="8"/>
      <c r="H1006" s="8">
        <v>3</v>
      </c>
      <c r="I1006" s="8"/>
      <c r="J1006" s="8"/>
      <c r="K1006" s="8">
        <v>353</v>
      </c>
      <c r="L1006" s="8">
        <v>641</v>
      </c>
    </row>
    <row r="1007" spans="1:13" ht="38.25" customHeight="1" x14ac:dyDescent="0.2">
      <c r="A1007" s="162">
        <v>1</v>
      </c>
      <c r="B1007" s="7" t="s">
        <v>1079</v>
      </c>
      <c r="C1007" s="415" t="s">
        <v>1080</v>
      </c>
      <c r="D1007" s="416"/>
      <c r="E1007" s="7" t="s">
        <v>3180</v>
      </c>
      <c r="F1007" s="8">
        <v>314</v>
      </c>
      <c r="G1007" s="8"/>
      <c r="H1007" s="8">
        <v>16</v>
      </c>
      <c r="I1007" s="8"/>
      <c r="J1007" s="8"/>
      <c r="K1007" s="8">
        <v>330</v>
      </c>
      <c r="L1007" s="8">
        <v>628</v>
      </c>
    </row>
    <row r="1008" spans="1:13" ht="51" x14ac:dyDescent="0.2">
      <c r="A1008" s="162">
        <v>1</v>
      </c>
      <c r="B1008" s="7" t="s">
        <v>2749</v>
      </c>
      <c r="C1008" s="415" t="s">
        <v>1081</v>
      </c>
      <c r="D1008" s="416"/>
      <c r="E1008" s="212" t="s">
        <v>2750</v>
      </c>
      <c r="F1008" s="8">
        <v>82</v>
      </c>
      <c r="G1008" s="8"/>
      <c r="H1008" s="8">
        <v>5</v>
      </c>
      <c r="I1008" s="8"/>
      <c r="J1008" s="8"/>
      <c r="K1008" s="8">
        <v>87</v>
      </c>
      <c r="L1008" s="8">
        <v>174</v>
      </c>
    </row>
    <row r="1009" spans="1:13" ht="38.25" customHeight="1" x14ac:dyDescent="0.2">
      <c r="A1009" s="162">
        <v>1</v>
      </c>
      <c r="B1009" s="7" t="s">
        <v>1082</v>
      </c>
      <c r="C1009" s="415" t="s">
        <v>1083</v>
      </c>
      <c r="D1009" s="416"/>
      <c r="E1009" s="7" t="s">
        <v>3215</v>
      </c>
      <c r="F1009" s="8">
        <v>173</v>
      </c>
      <c r="G1009" s="8"/>
      <c r="H1009" s="8">
        <v>7</v>
      </c>
      <c r="I1009" s="8"/>
      <c r="J1009" s="8"/>
      <c r="K1009" s="8">
        <v>180</v>
      </c>
      <c r="L1009" s="8">
        <v>388</v>
      </c>
    </row>
    <row r="1010" spans="1:13" ht="38.25" customHeight="1" x14ac:dyDescent="0.2">
      <c r="A1010" s="162">
        <v>1</v>
      </c>
      <c r="B1010" s="7" t="s">
        <v>1084</v>
      </c>
      <c r="C1010" s="415" t="s">
        <v>1085</v>
      </c>
      <c r="D1010" s="416"/>
      <c r="E1010" s="7" t="s">
        <v>3216</v>
      </c>
      <c r="F1010" s="8">
        <v>23</v>
      </c>
      <c r="G1010" s="8"/>
      <c r="H1010" s="8"/>
      <c r="I1010" s="8"/>
      <c r="J1010" s="8"/>
      <c r="K1010" s="8">
        <v>23</v>
      </c>
      <c r="L1010" s="8">
        <v>46</v>
      </c>
    </row>
    <row r="1011" spans="1:13" ht="38.25" customHeight="1" x14ac:dyDescent="0.2">
      <c r="A1011" s="162">
        <v>1</v>
      </c>
      <c r="B1011" s="7" t="s">
        <v>1086</v>
      </c>
      <c r="C1011" s="415" t="s">
        <v>1087</v>
      </c>
      <c r="D1011" s="416"/>
      <c r="E1011" s="7" t="s">
        <v>3217</v>
      </c>
      <c r="F1011" s="8">
        <v>7</v>
      </c>
      <c r="G1011" s="8"/>
      <c r="H1011" s="8">
        <v>1</v>
      </c>
      <c r="I1011" s="8"/>
      <c r="J1011" s="8"/>
      <c r="K1011" s="8">
        <v>8</v>
      </c>
      <c r="L1011" s="8">
        <v>16</v>
      </c>
      <c r="M1011" s="198"/>
    </row>
    <row r="1012" spans="1:13" ht="38.25" x14ac:dyDescent="0.2">
      <c r="A1012" s="162">
        <v>1</v>
      </c>
      <c r="B1012" s="7" t="s">
        <v>2466</v>
      </c>
      <c r="C1012" s="415" t="s">
        <v>1088</v>
      </c>
      <c r="D1012" s="416"/>
      <c r="E1012" s="7" t="s">
        <v>3218</v>
      </c>
      <c r="F1012" s="8">
        <v>39</v>
      </c>
      <c r="G1012" s="8"/>
      <c r="H1012" s="8"/>
      <c r="I1012" s="8"/>
      <c r="J1012" s="8"/>
      <c r="K1012" s="8">
        <v>39</v>
      </c>
      <c r="L1012" s="8">
        <v>83</v>
      </c>
      <c r="M1012" s="352"/>
    </row>
    <row r="1013" spans="1:13" s="198" customFormat="1" ht="38.25" customHeight="1" x14ac:dyDescent="0.2">
      <c r="A1013" s="162">
        <v>1</v>
      </c>
      <c r="B1013" s="199" t="s">
        <v>821</v>
      </c>
      <c r="C1013" s="422" t="s">
        <v>2415</v>
      </c>
      <c r="D1013" s="423"/>
      <c r="E1013" s="199" t="s">
        <v>2416</v>
      </c>
      <c r="F1013" s="8">
        <v>23</v>
      </c>
      <c r="G1013" s="8"/>
      <c r="H1013" s="8">
        <v>2</v>
      </c>
      <c r="I1013" s="8"/>
      <c r="J1013" s="8"/>
      <c r="K1013" s="8">
        <v>25</v>
      </c>
      <c r="L1013" s="8">
        <v>50</v>
      </c>
      <c r="M1013"/>
    </row>
    <row r="1014" spans="1:13" s="352" customFormat="1" ht="38.25" customHeight="1" x14ac:dyDescent="0.2">
      <c r="A1014" s="162">
        <v>1</v>
      </c>
      <c r="B1014" s="351" t="s">
        <v>2837</v>
      </c>
      <c r="C1014" s="422" t="s">
        <v>2838</v>
      </c>
      <c r="D1014" s="423"/>
      <c r="E1014" s="351" t="s">
        <v>2839</v>
      </c>
      <c r="F1014" s="8">
        <v>23</v>
      </c>
      <c r="G1014" s="8"/>
      <c r="H1014" s="8">
        <v>2</v>
      </c>
      <c r="I1014" s="8"/>
      <c r="J1014" s="8"/>
      <c r="K1014" s="8">
        <v>25</v>
      </c>
      <c r="L1014" s="8">
        <v>49</v>
      </c>
      <c r="M1014"/>
    </row>
    <row r="1015" spans="1:13" ht="38.25" customHeight="1" x14ac:dyDescent="0.2">
      <c r="A1015" s="162">
        <v>1</v>
      </c>
      <c r="B1015" s="7" t="s">
        <v>667</v>
      </c>
      <c r="C1015" s="415" t="s">
        <v>1089</v>
      </c>
      <c r="D1015" s="416"/>
      <c r="E1015" s="7" t="s">
        <v>3219</v>
      </c>
      <c r="F1015" s="8">
        <v>85</v>
      </c>
      <c r="G1015" s="8"/>
      <c r="H1015" s="8">
        <v>3</v>
      </c>
      <c r="I1015" s="8"/>
      <c r="J1015" s="8"/>
      <c r="K1015" s="8">
        <v>88</v>
      </c>
      <c r="L1015" s="8">
        <v>187</v>
      </c>
    </row>
    <row r="1016" spans="1:13" ht="38.25" customHeight="1" x14ac:dyDescent="0.2">
      <c r="A1016" s="162">
        <v>1</v>
      </c>
      <c r="B1016" s="141" t="s">
        <v>1090</v>
      </c>
      <c r="C1016" s="415" t="s">
        <v>2504</v>
      </c>
      <c r="D1016" s="416"/>
      <c r="E1016" s="7" t="s">
        <v>3220</v>
      </c>
      <c r="F1016" s="8">
        <v>20</v>
      </c>
      <c r="G1016" s="8">
        <v>4</v>
      </c>
      <c r="H1016" s="8">
        <v>1</v>
      </c>
      <c r="I1016" s="8"/>
      <c r="J1016" s="8"/>
      <c r="K1016" s="8">
        <v>25</v>
      </c>
      <c r="L1016" s="8">
        <v>62</v>
      </c>
    </row>
    <row r="1017" spans="1:13" ht="51" x14ac:dyDescent="0.2">
      <c r="A1017" s="162">
        <v>1</v>
      </c>
      <c r="B1017" s="7" t="s">
        <v>2394</v>
      </c>
      <c r="C1017" s="415" t="s">
        <v>2395</v>
      </c>
      <c r="D1017" s="416"/>
      <c r="E1017" s="7" t="s">
        <v>3180</v>
      </c>
      <c r="F1017" s="8">
        <v>5</v>
      </c>
      <c r="G1017" s="8">
        <v>12</v>
      </c>
      <c r="H1017" s="8">
        <v>4</v>
      </c>
      <c r="I1017" s="8"/>
      <c r="J1017" s="8"/>
      <c r="K1017" s="8">
        <v>21</v>
      </c>
      <c r="L1017" s="8">
        <v>63</v>
      </c>
    </row>
    <row r="1018" spans="1:13" ht="38.25" customHeight="1" x14ac:dyDescent="0.2">
      <c r="A1018" s="162">
        <v>1</v>
      </c>
      <c r="B1018" s="7" t="s">
        <v>1091</v>
      </c>
      <c r="C1018" s="415" t="s">
        <v>1092</v>
      </c>
      <c r="D1018" s="416"/>
      <c r="E1018" s="7" t="s">
        <v>3221</v>
      </c>
      <c r="F1018" s="8">
        <v>59</v>
      </c>
      <c r="G1018" s="8"/>
      <c r="H1018" s="8">
        <v>6</v>
      </c>
      <c r="I1018" s="8"/>
      <c r="J1018" s="8"/>
      <c r="K1018" s="8">
        <v>65</v>
      </c>
      <c r="L1018" s="8">
        <v>127</v>
      </c>
    </row>
    <row r="1019" spans="1:13" ht="76.5" customHeight="1" x14ac:dyDescent="0.2">
      <c r="A1019" s="162">
        <v>1</v>
      </c>
      <c r="B1019" s="7" t="s">
        <v>669</v>
      </c>
      <c r="C1019" s="415" t="s">
        <v>995</v>
      </c>
      <c r="D1019" s="416"/>
      <c r="E1019" s="7" t="s">
        <v>3222</v>
      </c>
      <c r="F1019" s="8">
        <v>7</v>
      </c>
      <c r="G1019" s="8"/>
      <c r="H1019" s="8"/>
      <c r="I1019" s="8">
        <v>11</v>
      </c>
      <c r="J1019" s="8">
        <v>2</v>
      </c>
      <c r="K1019" s="8">
        <v>20</v>
      </c>
      <c r="L1019" s="8">
        <v>51</v>
      </c>
    </row>
    <row r="1020" spans="1:13" ht="38.25" customHeight="1" x14ac:dyDescent="0.2">
      <c r="A1020" s="162">
        <v>1</v>
      </c>
      <c r="B1020" s="7" t="s">
        <v>1093</v>
      </c>
      <c r="C1020" s="415" t="s">
        <v>1094</v>
      </c>
      <c r="D1020" s="416"/>
      <c r="E1020" s="7" t="s">
        <v>3223</v>
      </c>
      <c r="F1020" s="8">
        <v>15</v>
      </c>
      <c r="G1020" s="8"/>
      <c r="H1020" s="8"/>
      <c r="I1020" s="8"/>
      <c r="J1020" s="8"/>
      <c r="K1020" s="8">
        <v>15</v>
      </c>
      <c r="L1020" s="8">
        <v>27</v>
      </c>
    </row>
    <row r="1021" spans="1:13" ht="38.25" customHeight="1" x14ac:dyDescent="0.2">
      <c r="A1021" s="162">
        <v>1</v>
      </c>
      <c r="B1021" s="7" t="s">
        <v>1095</v>
      </c>
      <c r="C1021" s="415" t="s">
        <v>1096</v>
      </c>
      <c r="D1021" s="416"/>
      <c r="E1021" s="7" t="s">
        <v>3224</v>
      </c>
      <c r="F1021" s="8">
        <v>47</v>
      </c>
      <c r="G1021" s="8"/>
      <c r="H1021" s="8">
        <v>5</v>
      </c>
      <c r="I1021" s="8"/>
      <c r="J1021" s="8"/>
      <c r="K1021" s="8">
        <v>52</v>
      </c>
      <c r="L1021" s="8">
        <v>101</v>
      </c>
    </row>
    <row r="1022" spans="1:13" ht="51" customHeight="1" x14ac:dyDescent="0.2">
      <c r="A1022" s="162">
        <v>1</v>
      </c>
      <c r="B1022" s="7" t="s">
        <v>1000</v>
      </c>
      <c r="C1022" s="415" t="s">
        <v>1001</v>
      </c>
      <c r="D1022" s="416"/>
      <c r="E1022" s="212" t="s">
        <v>3105</v>
      </c>
      <c r="F1022" s="8">
        <v>135</v>
      </c>
      <c r="G1022" s="8"/>
      <c r="H1022" s="8">
        <v>49</v>
      </c>
      <c r="I1022" s="8"/>
      <c r="J1022" s="8"/>
      <c r="K1022" s="8">
        <v>184</v>
      </c>
      <c r="L1022" s="8">
        <v>270</v>
      </c>
    </row>
    <row r="1023" spans="1:13" ht="63.75" customHeight="1" x14ac:dyDescent="0.2">
      <c r="A1023" s="162">
        <v>1</v>
      </c>
      <c r="B1023" s="7" t="s">
        <v>1097</v>
      </c>
      <c r="C1023" s="415" t="s">
        <v>1098</v>
      </c>
      <c r="D1023" s="416"/>
      <c r="E1023" s="212" t="s">
        <v>3105</v>
      </c>
      <c r="F1023" s="8">
        <v>204</v>
      </c>
      <c r="G1023" s="8"/>
      <c r="H1023" s="8">
        <v>4</v>
      </c>
      <c r="I1023" s="8"/>
      <c r="J1023" s="8"/>
      <c r="K1023" s="8">
        <v>208</v>
      </c>
      <c r="L1023" s="8">
        <v>402</v>
      </c>
      <c r="M1023" s="272"/>
    </row>
    <row r="1024" spans="1:13" ht="25.5" customHeight="1" x14ac:dyDescent="0.2">
      <c r="A1024" s="162">
        <v>1</v>
      </c>
      <c r="B1024" s="141" t="s">
        <v>1099</v>
      </c>
      <c r="C1024" s="415" t="s">
        <v>1100</v>
      </c>
      <c r="D1024" s="416"/>
      <c r="E1024" s="126" t="s">
        <v>2210</v>
      </c>
      <c r="F1024" s="8">
        <v>23</v>
      </c>
      <c r="G1024" s="8"/>
      <c r="H1024" s="8"/>
      <c r="I1024" s="8"/>
      <c r="J1024" s="8"/>
      <c r="K1024" s="8">
        <v>23</v>
      </c>
      <c r="L1024" s="8">
        <v>41</v>
      </c>
    </row>
    <row r="1025" spans="1:13" s="272" customFormat="1" ht="38.25" x14ac:dyDescent="0.2">
      <c r="A1025" s="162">
        <v>1</v>
      </c>
      <c r="B1025" s="273" t="s">
        <v>2628</v>
      </c>
      <c r="C1025" s="422" t="s">
        <v>2629</v>
      </c>
      <c r="D1025" s="423"/>
      <c r="E1025" s="271" t="s">
        <v>3558</v>
      </c>
      <c r="F1025" s="8">
        <v>15</v>
      </c>
      <c r="G1025" s="8"/>
      <c r="H1025" s="8"/>
      <c r="I1025" s="8"/>
      <c r="J1025" s="8"/>
      <c r="K1025" s="8">
        <v>15</v>
      </c>
      <c r="L1025" s="8">
        <v>30</v>
      </c>
      <c r="M1025"/>
    </row>
    <row r="1026" spans="1:13" ht="38.25" customHeight="1" x14ac:dyDescent="0.2">
      <c r="A1026" s="162">
        <v>1</v>
      </c>
      <c r="B1026" s="7" t="s">
        <v>1101</v>
      </c>
      <c r="C1026" s="415" t="s">
        <v>1102</v>
      </c>
      <c r="D1026" s="416"/>
      <c r="E1026" s="7" t="s">
        <v>2715</v>
      </c>
      <c r="F1026" s="8">
        <v>48</v>
      </c>
      <c r="G1026" s="8"/>
      <c r="H1026" s="8"/>
      <c r="I1026" s="8"/>
      <c r="J1026" s="8"/>
      <c r="K1026" s="8">
        <v>48</v>
      </c>
      <c r="L1026" s="8">
        <v>96</v>
      </c>
    </row>
    <row r="1027" spans="1:13" ht="66.75" customHeight="1" x14ac:dyDescent="0.2">
      <c r="A1027" s="162">
        <v>1</v>
      </c>
      <c r="B1027" s="7" t="s">
        <v>1104</v>
      </c>
      <c r="C1027" s="415" t="s">
        <v>1105</v>
      </c>
      <c r="D1027" s="416"/>
      <c r="E1027" s="7" t="s">
        <v>3226</v>
      </c>
      <c r="F1027" s="8">
        <v>156</v>
      </c>
      <c r="G1027" s="8">
        <v>14</v>
      </c>
      <c r="H1027" s="8">
        <v>2</v>
      </c>
      <c r="I1027" s="8"/>
      <c r="J1027" s="8"/>
      <c r="K1027" s="8">
        <v>172</v>
      </c>
      <c r="L1027" s="8">
        <v>337</v>
      </c>
    </row>
    <row r="1028" spans="1:13" ht="38.25" customHeight="1" x14ac:dyDescent="0.2">
      <c r="A1028" s="162">
        <v>1</v>
      </c>
      <c r="B1028" s="7" t="s">
        <v>1106</v>
      </c>
      <c r="C1028" s="415" t="s">
        <v>1107</v>
      </c>
      <c r="D1028" s="416"/>
      <c r="E1028" s="7" t="s">
        <v>3227</v>
      </c>
      <c r="F1028" s="8">
        <v>60</v>
      </c>
      <c r="G1028" s="8"/>
      <c r="H1028" s="8">
        <v>2</v>
      </c>
      <c r="I1028" s="8"/>
      <c r="J1028" s="8"/>
      <c r="K1028" s="8">
        <v>62</v>
      </c>
      <c r="L1028" s="8">
        <v>124</v>
      </c>
    </row>
    <row r="1029" spans="1:13" ht="51" customHeight="1" x14ac:dyDescent="0.2">
      <c r="A1029" s="162">
        <v>1</v>
      </c>
      <c r="B1029" s="7" t="s">
        <v>1108</v>
      </c>
      <c r="C1029" s="415" t="s">
        <v>1109</v>
      </c>
      <c r="D1029" s="416"/>
      <c r="E1029" s="7" t="s">
        <v>3228</v>
      </c>
      <c r="F1029" s="8">
        <v>19</v>
      </c>
      <c r="G1029" s="8"/>
      <c r="H1029" s="8">
        <v>17</v>
      </c>
      <c r="I1029" s="8"/>
      <c r="J1029" s="8"/>
      <c r="K1029" s="8">
        <v>36</v>
      </c>
      <c r="L1029" s="8">
        <v>82</v>
      </c>
      <c r="M1029" s="203"/>
    </row>
    <row r="1030" spans="1:13" ht="38.25" customHeight="1" x14ac:dyDescent="0.2">
      <c r="A1030" s="162">
        <v>1</v>
      </c>
      <c r="B1030" s="7" t="s">
        <v>1110</v>
      </c>
      <c r="C1030" s="415" t="s">
        <v>1111</v>
      </c>
      <c r="D1030" s="416"/>
      <c r="E1030" s="7" t="s">
        <v>3229</v>
      </c>
      <c r="F1030" s="8">
        <v>23</v>
      </c>
      <c r="G1030" s="8"/>
      <c r="H1030" s="8">
        <v>1</v>
      </c>
      <c r="I1030" s="8"/>
      <c r="J1030" s="8"/>
      <c r="K1030" s="8">
        <v>24</v>
      </c>
      <c r="L1030" s="8">
        <v>37</v>
      </c>
    </row>
    <row r="1031" spans="1:13" s="203" customFormat="1" ht="38.25" customHeight="1" x14ac:dyDescent="0.2">
      <c r="A1031" s="162">
        <v>1</v>
      </c>
      <c r="B1031" s="202" t="s">
        <v>2441</v>
      </c>
      <c r="C1031" s="422" t="s">
        <v>2442</v>
      </c>
      <c r="D1031" s="423"/>
      <c r="E1031" s="202" t="s">
        <v>3230</v>
      </c>
      <c r="F1031" s="8">
        <v>32</v>
      </c>
      <c r="G1031" s="8"/>
      <c r="H1031" s="8">
        <v>2</v>
      </c>
      <c r="I1031" s="8"/>
      <c r="J1031" s="8"/>
      <c r="K1031" s="8">
        <v>34</v>
      </c>
      <c r="L1031" s="8">
        <v>68</v>
      </c>
      <c r="M1031"/>
    </row>
    <row r="1032" spans="1:13" ht="38.25" customHeight="1" x14ac:dyDescent="0.2">
      <c r="A1032" s="162">
        <v>1</v>
      </c>
      <c r="B1032" s="7" t="s">
        <v>1112</v>
      </c>
      <c r="C1032" s="415" t="s">
        <v>1113</v>
      </c>
      <c r="D1032" s="416"/>
      <c r="E1032" s="7" t="s">
        <v>3161</v>
      </c>
      <c r="F1032" s="8">
        <v>42</v>
      </c>
      <c r="G1032" s="8"/>
      <c r="H1032" s="8"/>
      <c r="I1032" s="8"/>
      <c r="J1032" s="8"/>
      <c r="K1032" s="8">
        <v>42</v>
      </c>
      <c r="L1032" s="8">
        <v>88</v>
      </c>
    </row>
    <row r="1033" spans="1:13" ht="38.25" customHeight="1" x14ac:dyDescent="0.2">
      <c r="A1033" s="162">
        <v>1</v>
      </c>
      <c r="B1033" s="7" t="s">
        <v>1005</v>
      </c>
      <c r="C1033" s="415" t="s">
        <v>1114</v>
      </c>
      <c r="D1033" s="416"/>
      <c r="E1033" s="7" t="s">
        <v>3231</v>
      </c>
      <c r="F1033" s="8">
        <v>17</v>
      </c>
      <c r="G1033" s="8">
        <v>1</v>
      </c>
      <c r="H1033" s="8"/>
      <c r="I1033" s="8"/>
      <c r="J1033" s="8"/>
      <c r="K1033" s="8">
        <v>18</v>
      </c>
      <c r="L1033" s="8">
        <v>35</v>
      </c>
    </row>
    <row r="1034" spans="1:13" ht="38.25" customHeight="1" x14ac:dyDescent="0.2">
      <c r="A1034" s="162">
        <v>1</v>
      </c>
      <c r="B1034" s="7" t="s">
        <v>1115</v>
      </c>
      <c r="C1034" s="415" t="s">
        <v>1116</v>
      </c>
      <c r="D1034" s="416"/>
      <c r="E1034" s="7" t="s">
        <v>3232</v>
      </c>
      <c r="F1034" s="8">
        <v>62</v>
      </c>
      <c r="G1034" s="8"/>
      <c r="H1034" s="8"/>
      <c r="I1034" s="8"/>
      <c r="J1034" s="8"/>
      <c r="K1034" s="8">
        <v>62</v>
      </c>
      <c r="L1034" s="8">
        <v>124</v>
      </c>
    </row>
    <row r="1035" spans="1:13" ht="63.75" customHeight="1" x14ac:dyDescent="0.2">
      <c r="A1035" s="162">
        <v>1</v>
      </c>
      <c r="B1035" s="7" t="s">
        <v>1119</v>
      </c>
      <c r="C1035" s="415" t="s">
        <v>1120</v>
      </c>
      <c r="D1035" s="416"/>
      <c r="E1035" s="7" t="s">
        <v>3234</v>
      </c>
      <c r="F1035" s="8">
        <v>8</v>
      </c>
      <c r="G1035" s="8"/>
      <c r="H1035" s="8"/>
      <c r="I1035" s="8"/>
      <c r="J1035" s="8"/>
      <c r="K1035" s="8">
        <v>8</v>
      </c>
      <c r="L1035" s="8">
        <v>10</v>
      </c>
    </row>
    <row r="1036" spans="1:13" ht="51" customHeight="1" x14ac:dyDescent="0.2">
      <c r="A1036" s="162">
        <v>1</v>
      </c>
      <c r="B1036" s="7" t="s">
        <v>1121</v>
      </c>
      <c r="C1036" s="415" t="s">
        <v>1122</v>
      </c>
      <c r="D1036" s="416"/>
      <c r="E1036" s="7" t="s">
        <v>2624</v>
      </c>
      <c r="F1036" s="8">
        <v>50</v>
      </c>
      <c r="G1036" s="8">
        <v>1</v>
      </c>
      <c r="H1036" s="8">
        <v>1</v>
      </c>
      <c r="I1036" s="8"/>
      <c r="J1036" s="8"/>
      <c r="K1036" s="8">
        <v>52</v>
      </c>
      <c r="L1036" s="8">
        <v>100</v>
      </c>
    </row>
    <row r="1037" spans="1:13" ht="38.25" customHeight="1" x14ac:dyDescent="0.2">
      <c r="A1037" s="162">
        <v>1</v>
      </c>
      <c r="B1037" s="7" t="s">
        <v>161</v>
      </c>
      <c r="C1037" s="415" t="s">
        <v>1123</v>
      </c>
      <c r="D1037" s="416"/>
      <c r="E1037" s="7" t="s">
        <v>3235</v>
      </c>
      <c r="F1037" s="8">
        <v>16</v>
      </c>
      <c r="G1037" s="8">
        <v>1</v>
      </c>
      <c r="H1037" s="8">
        <v>8</v>
      </c>
      <c r="I1037" s="8"/>
      <c r="J1037" s="8"/>
      <c r="K1037" s="8">
        <v>25</v>
      </c>
      <c r="L1037" s="8">
        <v>52</v>
      </c>
    </row>
    <row r="1038" spans="1:13" ht="38.25" customHeight="1" x14ac:dyDescent="0.2">
      <c r="A1038" s="162">
        <v>1</v>
      </c>
      <c r="B1038" s="7" t="s">
        <v>1124</v>
      </c>
      <c r="C1038" s="415" t="s">
        <v>1125</v>
      </c>
      <c r="D1038" s="416"/>
      <c r="E1038" s="212" t="s">
        <v>3105</v>
      </c>
      <c r="F1038" s="8">
        <v>301</v>
      </c>
      <c r="G1038" s="8"/>
      <c r="H1038" s="8">
        <v>6</v>
      </c>
      <c r="I1038" s="8"/>
      <c r="J1038" s="8"/>
      <c r="K1038" s="8">
        <v>307</v>
      </c>
      <c r="L1038" s="8">
        <v>475</v>
      </c>
    </row>
    <row r="1039" spans="1:13" ht="38.25" customHeight="1" x14ac:dyDescent="0.2">
      <c r="A1039" s="162">
        <v>1</v>
      </c>
      <c r="B1039" s="7" t="s">
        <v>1126</v>
      </c>
      <c r="C1039" s="415" t="s">
        <v>1127</v>
      </c>
      <c r="D1039" s="416"/>
      <c r="E1039" s="7" t="s">
        <v>2742</v>
      </c>
      <c r="F1039" s="8">
        <v>19</v>
      </c>
      <c r="G1039" s="8"/>
      <c r="H1039" s="8">
        <v>3</v>
      </c>
      <c r="I1039" s="8"/>
      <c r="J1039" s="8"/>
      <c r="K1039" s="8">
        <v>22</v>
      </c>
      <c r="L1039" s="8">
        <v>46</v>
      </c>
    </row>
    <row r="1040" spans="1:13" ht="38.25" customHeight="1" x14ac:dyDescent="0.2">
      <c r="A1040" s="162">
        <v>1</v>
      </c>
      <c r="B1040" s="7" t="s">
        <v>1128</v>
      </c>
      <c r="C1040" s="415" t="s">
        <v>1129</v>
      </c>
      <c r="D1040" s="416"/>
      <c r="E1040" s="7" t="s">
        <v>3236</v>
      </c>
      <c r="F1040" s="8">
        <v>16</v>
      </c>
      <c r="G1040" s="8"/>
      <c r="H1040" s="8">
        <v>2</v>
      </c>
      <c r="I1040" s="8"/>
      <c r="J1040" s="8"/>
      <c r="K1040" s="8">
        <v>18</v>
      </c>
      <c r="L1040" s="8">
        <v>34</v>
      </c>
    </row>
    <row r="1041" spans="1:13" ht="38.25" customHeight="1" x14ac:dyDescent="0.2">
      <c r="A1041" s="162">
        <v>1</v>
      </c>
      <c r="B1041" s="7" t="s">
        <v>1130</v>
      </c>
      <c r="C1041" s="415" t="s">
        <v>1131</v>
      </c>
      <c r="D1041" s="416"/>
      <c r="E1041" s="7" t="s">
        <v>3237</v>
      </c>
      <c r="F1041" s="8">
        <v>33</v>
      </c>
      <c r="G1041" s="8"/>
      <c r="H1041" s="8"/>
      <c r="I1041" s="8"/>
      <c r="J1041" s="8"/>
      <c r="K1041" s="8">
        <v>33</v>
      </c>
      <c r="L1041" s="8">
        <v>66</v>
      </c>
      <c r="M1041" s="124"/>
    </row>
    <row r="1042" spans="1:13" ht="38.25" customHeight="1" x14ac:dyDescent="0.2">
      <c r="A1042" s="162">
        <v>1</v>
      </c>
      <c r="B1042" s="7" t="s">
        <v>1132</v>
      </c>
      <c r="C1042" s="415" t="s">
        <v>1133</v>
      </c>
      <c r="D1042" s="416"/>
      <c r="E1042" s="7" t="s">
        <v>3238</v>
      </c>
      <c r="F1042" s="8">
        <v>67</v>
      </c>
      <c r="G1042" s="8"/>
      <c r="H1042" s="8">
        <v>5</v>
      </c>
      <c r="I1042" s="8"/>
      <c r="J1042" s="8"/>
      <c r="K1042" s="8">
        <v>72</v>
      </c>
      <c r="L1042" s="8">
        <v>128</v>
      </c>
    </row>
    <row r="1043" spans="1:13" s="124" customFormat="1" ht="25.5" customHeight="1" x14ac:dyDescent="0.2">
      <c r="A1043" s="162">
        <v>1</v>
      </c>
      <c r="B1043" s="141" t="s">
        <v>2201</v>
      </c>
      <c r="C1043" s="439" t="s">
        <v>2202</v>
      </c>
      <c r="D1043" s="440"/>
      <c r="E1043" s="166" t="s">
        <v>2368</v>
      </c>
      <c r="F1043" s="8">
        <v>227</v>
      </c>
      <c r="G1043" s="8"/>
      <c r="H1043" s="8">
        <v>3</v>
      </c>
      <c r="I1043" s="8"/>
      <c r="J1043" s="8"/>
      <c r="K1043" s="8">
        <v>230</v>
      </c>
      <c r="L1043" s="8">
        <v>460</v>
      </c>
      <c r="M1043"/>
    </row>
    <row r="1044" spans="1:13" ht="51" customHeight="1" x14ac:dyDescent="0.2">
      <c r="A1044" s="162">
        <v>1</v>
      </c>
      <c r="B1044" s="7" t="s">
        <v>1134</v>
      </c>
      <c r="C1044" s="415" t="s">
        <v>1135</v>
      </c>
      <c r="D1044" s="416"/>
      <c r="E1044" s="7" t="s">
        <v>3239</v>
      </c>
      <c r="F1044" s="8">
        <v>14</v>
      </c>
      <c r="G1044" s="8">
        <v>3</v>
      </c>
      <c r="H1044" s="8">
        <v>5</v>
      </c>
      <c r="I1044" s="8"/>
      <c r="J1044" s="8"/>
      <c r="K1044" s="8">
        <v>22</v>
      </c>
      <c r="L1044" s="8">
        <v>44</v>
      </c>
    </row>
    <row r="1045" spans="1:13" ht="38.25" customHeight="1" x14ac:dyDescent="0.2">
      <c r="A1045" s="162">
        <v>1</v>
      </c>
      <c r="B1045" s="7" t="s">
        <v>1136</v>
      </c>
      <c r="C1045" s="415" t="s">
        <v>1137</v>
      </c>
      <c r="D1045" s="416"/>
      <c r="E1045" s="7" t="s">
        <v>3238</v>
      </c>
      <c r="F1045" s="8">
        <v>179</v>
      </c>
      <c r="G1045" s="8"/>
      <c r="H1045" s="8">
        <v>23</v>
      </c>
      <c r="I1045" s="8"/>
      <c r="J1045" s="8"/>
      <c r="K1045" s="8">
        <v>202</v>
      </c>
      <c r="L1045" s="8">
        <v>399</v>
      </c>
    </row>
    <row r="1046" spans="1:13" ht="51" customHeight="1" x14ac:dyDescent="0.2">
      <c r="A1046" s="162">
        <v>1</v>
      </c>
      <c r="B1046" s="141" t="s">
        <v>1138</v>
      </c>
      <c r="C1046" s="415" t="s">
        <v>1139</v>
      </c>
      <c r="D1046" s="416"/>
      <c r="E1046" s="7" t="s">
        <v>3240</v>
      </c>
      <c r="F1046" s="8">
        <v>98</v>
      </c>
      <c r="G1046" s="8"/>
      <c r="H1046" s="8">
        <v>5</v>
      </c>
      <c r="I1046" s="8"/>
      <c r="J1046" s="8"/>
      <c r="K1046" s="8">
        <v>103</v>
      </c>
      <c r="L1046" s="8">
        <v>212</v>
      </c>
    </row>
    <row r="1047" spans="1:13" ht="38.25" customHeight="1" x14ac:dyDescent="0.2">
      <c r="A1047" s="162">
        <v>1</v>
      </c>
      <c r="B1047" s="7" t="s">
        <v>1140</v>
      </c>
      <c r="C1047" s="415" t="s">
        <v>1141</v>
      </c>
      <c r="D1047" s="416"/>
      <c r="E1047" s="7" t="s">
        <v>3241</v>
      </c>
      <c r="F1047" s="8">
        <v>20</v>
      </c>
      <c r="G1047" s="8"/>
      <c r="H1047" s="8"/>
      <c r="I1047" s="8"/>
      <c r="J1047" s="8"/>
      <c r="K1047" s="8">
        <v>20</v>
      </c>
      <c r="L1047" s="8">
        <v>41</v>
      </c>
    </row>
    <row r="1048" spans="1:13" ht="25.5" x14ac:dyDescent="0.2">
      <c r="A1048" s="162">
        <v>1</v>
      </c>
      <c r="B1048" s="7" t="s">
        <v>1142</v>
      </c>
      <c r="C1048" s="415" t="s">
        <v>1143</v>
      </c>
      <c r="D1048" s="416"/>
      <c r="E1048" s="7" t="s">
        <v>3242</v>
      </c>
      <c r="F1048" s="8">
        <v>90</v>
      </c>
      <c r="G1048" s="8"/>
      <c r="H1048" s="8">
        <v>16</v>
      </c>
      <c r="I1048" s="8"/>
      <c r="J1048" s="8"/>
      <c r="K1048" s="8">
        <v>106</v>
      </c>
      <c r="L1048" s="8">
        <v>212</v>
      </c>
      <c r="M1048" s="341"/>
    </row>
    <row r="1049" spans="1:13" ht="38.25" x14ac:dyDescent="0.2">
      <c r="A1049" s="162">
        <v>1</v>
      </c>
      <c r="B1049" s="7" t="s">
        <v>1144</v>
      </c>
      <c r="C1049" s="415" t="s">
        <v>1145</v>
      </c>
      <c r="D1049" s="416"/>
      <c r="E1049" s="7" t="s">
        <v>3243</v>
      </c>
      <c r="F1049" s="8">
        <v>24</v>
      </c>
      <c r="G1049" s="8"/>
      <c r="H1049" s="8"/>
      <c r="I1049" s="8"/>
      <c r="J1049" s="8"/>
      <c r="K1049" s="8">
        <v>24</v>
      </c>
      <c r="L1049" s="8">
        <v>54</v>
      </c>
    </row>
    <row r="1050" spans="1:13" s="341" customFormat="1" ht="38.25" x14ac:dyDescent="0.2">
      <c r="A1050" s="162">
        <v>1</v>
      </c>
      <c r="B1050" s="340" t="s">
        <v>2798</v>
      </c>
      <c r="C1050" s="422" t="s">
        <v>2799</v>
      </c>
      <c r="D1050" s="423"/>
      <c r="E1050" s="340" t="s">
        <v>2800</v>
      </c>
      <c r="F1050" s="8">
        <v>40</v>
      </c>
      <c r="G1050" s="8"/>
      <c r="H1050" s="8">
        <v>3</v>
      </c>
      <c r="I1050" s="8"/>
      <c r="J1050" s="8"/>
      <c r="K1050" s="8">
        <v>43</v>
      </c>
      <c r="L1050" s="8">
        <v>86</v>
      </c>
      <c r="M1050"/>
    </row>
    <row r="1051" spans="1:13" ht="38.25" customHeight="1" x14ac:dyDescent="0.2">
      <c r="A1051" s="162">
        <v>1</v>
      </c>
      <c r="B1051" s="7" t="s">
        <v>1146</v>
      </c>
      <c r="C1051" s="415" t="s">
        <v>1147</v>
      </c>
      <c r="D1051" s="416"/>
      <c r="E1051" s="7" t="s">
        <v>2727</v>
      </c>
      <c r="F1051" s="8">
        <v>27</v>
      </c>
      <c r="G1051" s="8"/>
      <c r="H1051" s="8"/>
      <c r="I1051" s="8"/>
      <c r="J1051" s="8"/>
      <c r="K1051" s="8">
        <v>27</v>
      </c>
      <c r="L1051" s="8">
        <v>54</v>
      </c>
    </row>
    <row r="1052" spans="1:13" ht="25.5" customHeight="1" x14ac:dyDescent="0.2">
      <c r="A1052" s="162">
        <v>1</v>
      </c>
      <c r="B1052" s="7" t="s">
        <v>1148</v>
      </c>
      <c r="C1052" s="415" t="s">
        <v>1149</v>
      </c>
      <c r="D1052" s="416"/>
      <c r="E1052" s="7" t="s">
        <v>3244</v>
      </c>
      <c r="F1052" s="8">
        <v>20</v>
      </c>
      <c r="G1052" s="8"/>
      <c r="H1052" s="8">
        <v>8</v>
      </c>
      <c r="I1052" s="8"/>
      <c r="J1052" s="8"/>
      <c r="K1052" s="8">
        <v>28</v>
      </c>
      <c r="L1052" s="8">
        <v>56</v>
      </c>
      <c r="M1052" s="124"/>
    </row>
    <row r="1053" spans="1:13" ht="38.25" customHeight="1" x14ac:dyDescent="0.2">
      <c r="A1053" s="162">
        <v>1</v>
      </c>
      <c r="B1053" s="125" t="s">
        <v>1150</v>
      </c>
      <c r="C1053" s="415" t="s">
        <v>1151</v>
      </c>
      <c r="D1053" s="416"/>
      <c r="E1053" s="125" t="s">
        <v>3245</v>
      </c>
      <c r="F1053" s="8">
        <v>27</v>
      </c>
      <c r="G1053" s="8"/>
      <c r="H1053" s="8">
        <v>3</v>
      </c>
      <c r="I1053" s="8"/>
      <c r="J1053" s="8"/>
      <c r="K1053" s="8">
        <v>30</v>
      </c>
      <c r="L1053" s="8">
        <v>57</v>
      </c>
    </row>
    <row r="1054" spans="1:13" s="124" customFormat="1" ht="38.25" customHeight="1" x14ac:dyDescent="0.2">
      <c r="A1054" s="162">
        <v>1</v>
      </c>
      <c r="B1054" s="141" t="s">
        <v>891</v>
      </c>
      <c r="C1054" s="415" t="s">
        <v>1025</v>
      </c>
      <c r="D1054" s="416"/>
      <c r="E1054" s="212" t="s">
        <v>3105</v>
      </c>
      <c r="F1054" s="8">
        <v>70</v>
      </c>
      <c r="G1054" s="8"/>
      <c r="H1054" s="8"/>
      <c r="I1054" s="8"/>
      <c r="J1054" s="8"/>
      <c r="K1054" s="8">
        <v>70</v>
      </c>
      <c r="L1054" s="8">
        <v>126</v>
      </c>
      <c r="M1054"/>
    </row>
    <row r="1055" spans="1:13" ht="25.5" x14ac:dyDescent="0.2">
      <c r="A1055" s="162">
        <v>1</v>
      </c>
      <c r="B1055" s="7" t="s">
        <v>1152</v>
      </c>
      <c r="C1055" s="415" t="s">
        <v>1153</v>
      </c>
      <c r="D1055" s="416"/>
      <c r="E1055" s="7" t="s">
        <v>2716</v>
      </c>
      <c r="F1055" s="8">
        <v>22</v>
      </c>
      <c r="G1055" s="8">
        <v>2</v>
      </c>
      <c r="H1055" s="8">
        <v>1</v>
      </c>
      <c r="I1055" s="8"/>
      <c r="J1055" s="8"/>
      <c r="K1055" s="8">
        <v>25</v>
      </c>
      <c r="L1055" s="8">
        <v>53</v>
      </c>
      <c r="M1055" s="124"/>
    </row>
    <row r="1056" spans="1:13" ht="38.25" customHeight="1" x14ac:dyDescent="0.2">
      <c r="A1056" s="162">
        <v>1</v>
      </c>
      <c r="B1056" s="7" t="s">
        <v>6</v>
      </c>
      <c r="C1056" s="415" t="s">
        <v>1028</v>
      </c>
      <c r="D1056" s="416"/>
      <c r="E1056" s="212" t="s">
        <v>3105</v>
      </c>
      <c r="F1056" s="8">
        <v>288</v>
      </c>
      <c r="G1056" s="8"/>
      <c r="H1056" s="8"/>
      <c r="I1056" s="8"/>
      <c r="J1056" s="8"/>
      <c r="K1056" s="8">
        <v>288</v>
      </c>
      <c r="L1056" s="8">
        <v>536</v>
      </c>
    </row>
    <row r="1057" spans="1:13" s="124" customFormat="1" ht="25.5" customHeight="1" x14ac:dyDescent="0.2">
      <c r="A1057" s="162">
        <v>1</v>
      </c>
      <c r="B1057" s="141" t="s">
        <v>2207</v>
      </c>
      <c r="C1057" s="439" t="s">
        <v>2208</v>
      </c>
      <c r="D1057" s="440"/>
      <c r="E1057" s="126" t="s">
        <v>2209</v>
      </c>
      <c r="F1057" s="8">
        <v>21</v>
      </c>
      <c r="G1057" s="8">
        <v>2</v>
      </c>
      <c r="H1057" s="8">
        <v>2</v>
      </c>
      <c r="I1057" s="8"/>
      <c r="J1057" s="8"/>
      <c r="K1057" s="8">
        <v>25</v>
      </c>
      <c r="L1057" s="8">
        <v>56</v>
      </c>
      <c r="M1057"/>
    </row>
    <row r="1058" spans="1:13" ht="38.25" customHeight="1" x14ac:dyDescent="0.2">
      <c r="A1058" s="162">
        <v>1</v>
      </c>
      <c r="B1058" s="7" t="s">
        <v>1154</v>
      </c>
      <c r="C1058" s="415" t="s">
        <v>1155</v>
      </c>
      <c r="D1058" s="416"/>
      <c r="E1058" s="7" t="s">
        <v>3246</v>
      </c>
      <c r="F1058" s="8">
        <v>21</v>
      </c>
      <c r="G1058" s="8"/>
      <c r="H1058" s="8">
        <v>1</v>
      </c>
      <c r="I1058" s="8"/>
      <c r="J1058" s="8"/>
      <c r="K1058" s="8">
        <v>22</v>
      </c>
      <c r="L1058" s="8">
        <v>44</v>
      </c>
    </row>
    <row r="1059" spans="1:13" ht="38.25" customHeight="1" x14ac:dyDescent="0.2">
      <c r="A1059" s="162">
        <v>1</v>
      </c>
      <c r="B1059" s="7" t="s">
        <v>1156</v>
      </c>
      <c r="C1059" s="415" t="s">
        <v>1157</v>
      </c>
      <c r="D1059" s="416"/>
      <c r="E1059" s="7" t="s">
        <v>3247</v>
      </c>
      <c r="F1059" s="8">
        <v>14</v>
      </c>
      <c r="G1059" s="8"/>
      <c r="H1059" s="8"/>
      <c r="I1059" s="8"/>
      <c r="J1059" s="8"/>
      <c r="K1059" s="8">
        <v>14</v>
      </c>
      <c r="L1059" s="8">
        <v>28</v>
      </c>
      <c r="M1059" s="328"/>
    </row>
    <row r="1060" spans="1:13" ht="38.25" customHeight="1" x14ac:dyDescent="0.2">
      <c r="A1060" s="162">
        <v>1</v>
      </c>
      <c r="B1060" s="7" t="s">
        <v>1158</v>
      </c>
      <c r="C1060" s="415" t="s">
        <v>1159</v>
      </c>
      <c r="D1060" s="416"/>
      <c r="E1060" s="7" t="s">
        <v>3248</v>
      </c>
      <c r="F1060" s="8">
        <v>74</v>
      </c>
      <c r="G1060" s="8"/>
      <c r="H1060" s="8">
        <v>2</v>
      </c>
      <c r="I1060" s="8"/>
      <c r="J1060" s="8"/>
      <c r="K1060" s="8">
        <v>76</v>
      </c>
      <c r="L1060" s="8">
        <v>148</v>
      </c>
    </row>
    <row r="1061" spans="1:13" s="328" customFormat="1" ht="38.25" customHeight="1" x14ac:dyDescent="0.2">
      <c r="A1061" s="162">
        <v>1</v>
      </c>
      <c r="B1061" s="7" t="s">
        <v>3530</v>
      </c>
      <c r="C1061" s="415" t="s">
        <v>1031</v>
      </c>
      <c r="D1061" s="416"/>
      <c r="E1061" s="7" t="s">
        <v>3249</v>
      </c>
      <c r="F1061" s="8">
        <v>466</v>
      </c>
      <c r="G1061" s="8"/>
      <c r="H1061" s="8">
        <v>29</v>
      </c>
      <c r="I1061" s="8"/>
      <c r="J1061" s="8"/>
      <c r="K1061" s="8">
        <v>495</v>
      </c>
      <c r="L1061" s="8">
        <v>809</v>
      </c>
      <c r="M1061"/>
    </row>
    <row r="1062" spans="1:13" ht="63.75" customHeight="1" x14ac:dyDescent="0.2">
      <c r="A1062" s="162">
        <v>1</v>
      </c>
      <c r="B1062" s="7" t="s">
        <v>1160</v>
      </c>
      <c r="C1062" s="415" t="s">
        <v>1161</v>
      </c>
      <c r="D1062" s="416"/>
      <c r="E1062" s="7" t="s">
        <v>3250</v>
      </c>
      <c r="F1062" s="8">
        <v>145</v>
      </c>
      <c r="G1062" s="8">
        <v>106</v>
      </c>
      <c r="H1062" s="8">
        <v>2</v>
      </c>
      <c r="I1062" s="8"/>
      <c r="J1062" s="8"/>
      <c r="K1062" s="8">
        <v>253</v>
      </c>
      <c r="L1062" s="8">
        <v>720</v>
      </c>
    </row>
    <row r="1063" spans="1:13" ht="38.25" customHeight="1" x14ac:dyDescent="0.2">
      <c r="A1063" s="162">
        <v>1</v>
      </c>
      <c r="B1063" s="141" t="s">
        <v>1162</v>
      </c>
      <c r="C1063" s="415" t="s">
        <v>1163</v>
      </c>
      <c r="D1063" s="416"/>
      <c r="E1063" s="7" t="s">
        <v>3251</v>
      </c>
      <c r="F1063" s="8">
        <v>18</v>
      </c>
      <c r="G1063" s="8"/>
      <c r="H1063" s="8">
        <v>3</v>
      </c>
      <c r="I1063" s="8"/>
      <c r="J1063" s="8"/>
      <c r="K1063" s="8">
        <v>21</v>
      </c>
      <c r="L1063" s="8">
        <v>42</v>
      </c>
    </row>
    <row r="1064" spans="1:13" ht="25.5" customHeight="1" x14ac:dyDescent="0.2">
      <c r="A1064" s="162">
        <v>1</v>
      </c>
      <c r="B1064" s="7" t="s">
        <v>1164</v>
      </c>
      <c r="C1064" s="415" t="s">
        <v>1165</v>
      </c>
      <c r="D1064" s="416"/>
      <c r="E1064" s="7" t="s">
        <v>3252</v>
      </c>
      <c r="F1064" s="8">
        <v>52</v>
      </c>
      <c r="G1064" s="8"/>
      <c r="H1064" s="8"/>
      <c r="I1064" s="8"/>
      <c r="J1064" s="8"/>
      <c r="K1064" s="8">
        <v>52</v>
      </c>
      <c r="L1064" s="8">
        <v>104</v>
      </c>
    </row>
    <row r="1065" spans="1:13" ht="51" customHeight="1" x14ac:dyDescent="0.2">
      <c r="A1065" s="162">
        <v>1</v>
      </c>
      <c r="B1065" s="7" t="s">
        <v>1166</v>
      </c>
      <c r="C1065" s="415" t="s">
        <v>1167</v>
      </c>
      <c r="D1065" s="416"/>
      <c r="E1065" s="7" t="s">
        <v>3253</v>
      </c>
      <c r="F1065" s="8">
        <v>14</v>
      </c>
      <c r="G1065" s="8"/>
      <c r="H1065" s="8">
        <v>2</v>
      </c>
      <c r="I1065" s="8"/>
      <c r="J1065" s="8"/>
      <c r="K1065" s="8">
        <v>16</v>
      </c>
      <c r="L1065" s="8">
        <v>30</v>
      </c>
    </row>
    <row r="1066" spans="1:13" ht="51" customHeight="1" x14ac:dyDescent="0.2">
      <c r="A1066" s="162">
        <v>1</v>
      </c>
      <c r="B1066" s="7" t="s">
        <v>1168</v>
      </c>
      <c r="C1066" s="415" t="s">
        <v>1169</v>
      </c>
      <c r="D1066" s="416"/>
      <c r="E1066" s="7" t="s">
        <v>3207</v>
      </c>
      <c r="F1066" s="8">
        <v>25</v>
      </c>
      <c r="G1066" s="8"/>
      <c r="H1066" s="8">
        <v>6</v>
      </c>
      <c r="I1066" s="8"/>
      <c r="J1066" s="8"/>
      <c r="K1066" s="8">
        <v>31</v>
      </c>
      <c r="L1066" s="8">
        <v>62</v>
      </c>
    </row>
    <row r="1067" spans="1:13" ht="38.25" customHeight="1" x14ac:dyDescent="0.2">
      <c r="A1067" s="162">
        <v>1</v>
      </c>
      <c r="B1067" s="7" t="s">
        <v>1170</v>
      </c>
      <c r="C1067" s="415" t="s">
        <v>1171</v>
      </c>
      <c r="D1067" s="416"/>
      <c r="E1067" s="135" t="s">
        <v>2203</v>
      </c>
      <c r="F1067" s="8">
        <v>62</v>
      </c>
      <c r="G1067" s="8"/>
      <c r="H1067" s="8">
        <v>1</v>
      </c>
      <c r="I1067" s="8"/>
      <c r="J1067" s="8"/>
      <c r="K1067" s="8">
        <v>63</v>
      </c>
      <c r="L1067" s="8">
        <v>117</v>
      </c>
    </row>
    <row r="1068" spans="1:13" ht="38.25" customHeight="1" x14ac:dyDescent="0.2">
      <c r="A1068" s="162">
        <v>1</v>
      </c>
      <c r="B1068" s="7" t="s">
        <v>1172</v>
      </c>
      <c r="C1068" s="415" t="s">
        <v>1173</v>
      </c>
      <c r="D1068" s="416"/>
      <c r="E1068" s="7" t="s">
        <v>3254</v>
      </c>
      <c r="F1068" s="8">
        <v>50</v>
      </c>
      <c r="G1068" s="8"/>
      <c r="H1068" s="8">
        <v>2</v>
      </c>
      <c r="I1068" s="8"/>
      <c r="J1068" s="8"/>
      <c r="K1068" s="8">
        <v>52</v>
      </c>
      <c r="L1068" s="8">
        <v>104</v>
      </c>
    </row>
    <row r="1069" spans="1:13" ht="38.25" customHeight="1" x14ac:dyDescent="0.2">
      <c r="A1069" s="162">
        <v>1</v>
      </c>
      <c r="B1069" s="141" t="s">
        <v>2607</v>
      </c>
      <c r="C1069" s="415" t="s">
        <v>1174</v>
      </c>
      <c r="D1069" s="416"/>
      <c r="E1069" s="7" t="s">
        <v>3255</v>
      </c>
      <c r="F1069" s="8">
        <v>24</v>
      </c>
      <c r="G1069" s="8"/>
      <c r="H1069" s="8"/>
      <c r="I1069" s="8"/>
      <c r="J1069" s="8"/>
      <c r="K1069" s="8">
        <v>24</v>
      </c>
      <c r="L1069" s="8">
        <v>48</v>
      </c>
    </row>
    <row r="1070" spans="1:13" ht="38.25" customHeight="1" x14ac:dyDescent="0.2">
      <c r="A1070" s="162">
        <v>1</v>
      </c>
      <c r="B1070" s="7" t="s">
        <v>1175</v>
      </c>
      <c r="C1070" s="415" t="s">
        <v>1176</v>
      </c>
      <c r="D1070" s="416"/>
      <c r="E1070" s="7" t="s">
        <v>3242</v>
      </c>
      <c r="F1070" s="8">
        <v>23</v>
      </c>
      <c r="G1070" s="8"/>
      <c r="H1070" s="8"/>
      <c r="I1070" s="8"/>
      <c r="J1070" s="8"/>
      <c r="K1070" s="8">
        <v>23</v>
      </c>
      <c r="L1070" s="8">
        <v>46</v>
      </c>
    </row>
    <row r="1071" spans="1:13" ht="51" customHeight="1" x14ac:dyDescent="0.2">
      <c r="A1071" s="162">
        <v>1</v>
      </c>
      <c r="B1071" s="7" t="s">
        <v>1177</v>
      </c>
      <c r="C1071" s="415" t="s">
        <v>1178</v>
      </c>
      <c r="D1071" s="416"/>
      <c r="E1071" s="7" t="s">
        <v>3256</v>
      </c>
      <c r="F1071" s="8">
        <v>48</v>
      </c>
      <c r="G1071" s="8"/>
      <c r="H1071" s="8">
        <v>2</v>
      </c>
      <c r="I1071" s="8"/>
      <c r="J1071" s="8"/>
      <c r="K1071" s="8">
        <v>50</v>
      </c>
      <c r="L1071" s="8">
        <v>100</v>
      </c>
    </row>
    <row r="1072" spans="1:13" ht="38.25" customHeight="1" x14ac:dyDescent="0.2">
      <c r="A1072" s="162">
        <v>1</v>
      </c>
      <c r="B1072" s="7" t="s">
        <v>531</v>
      </c>
      <c r="C1072" s="415" t="s">
        <v>1179</v>
      </c>
      <c r="D1072" s="416"/>
      <c r="E1072" s="7" t="s">
        <v>3257</v>
      </c>
      <c r="F1072" s="8">
        <v>112</v>
      </c>
      <c r="G1072" s="8"/>
      <c r="H1072" s="8">
        <v>1</v>
      </c>
      <c r="I1072" s="8"/>
      <c r="J1072" s="8"/>
      <c r="K1072" s="8">
        <v>113</v>
      </c>
      <c r="L1072" s="8">
        <v>226</v>
      </c>
    </row>
    <row r="1073" spans="1:13" ht="38.25" customHeight="1" x14ac:dyDescent="0.2">
      <c r="A1073" s="162">
        <v>1</v>
      </c>
      <c r="B1073" s="7" t="s">
        <v>1180</v>
      </c>
      <c r="C1073" s="415" t="s">
        <v>1181</v>
      </c>
      <c r="D1073" s="416"/>
      <c r="E1073" s="7" t="s">
        <v>3258</v>
      </c>
      <c r="F1073" s="8">
        <v>31</v>
      </c>
      <c r="G1073" s="8"/>
      <c r="H1073" s="8">
        <v>15</v>
      </c>
      <c r="I1073" s="8"/>
      <c r="J1073" s="8"/>
      <c r="K1073" s="8">
        <v>46</v>
      </c>
      <c r="L1073" s="8">
        <v>94</v>
      </c>
    </row>
    <row r="1074" spans="1:13" ht="51" customHeight="1" x14ac:dyDescent="0.2">
      <c r="A1074" s="162">
        <v>1</v>
      </c>
      <c r="B1074" s="7" t="s">
        <v>1182</v>
      </c>
      <c r="C1074" s="415" t="s">
        <v>1183</v>
      </c>
      <c r="D1074" s="416"/>
      <c r="E1074" s="7" t="s">
        <v>3259</v>
      </c>
      <c r="F1074" s="8">
        <v>12</v>
      </c>
      <c r="G1074" s="8"/>
      <c r="H1074" s="8">
        <v>1</v>
      </c>
      <c r="I1074" s="8"/>
      <c r="J1074" s="8"/>
      <c r="K1074" s="8">
        <v>13</v>
      </c>
      <c r="L1074" s="8">
        <v>22</v>
      </c>
    </row>
    <row r="1075" spans="1:13" ht="51" customHeight="1" x14ac:dyDescent="0.2">
      <c r="A1075" s="162">
        <v>1</v>
      </c>
      <c r="B1075" s="135" t="s">
        <v>792</v>
      </c>
      <c r="C1075" s="415" t="s">
        <v>1184</v>
      </c>
      <c r="D1075" s="416"/>
      <c r="E1075" s="7" t="s">
        <v>3240</v>
      </c>
      <c r="F1075" s="8">
        <v>84</v>
      </c>
      <c r="G1075" s="8"/>
      <c r="H1075" s="8">
        <v>6</v>
      </c>
      <c r="I1075" s="8"/>
      <c r="J1075" s="8"/>
      <c r="K1075" s="8">
        <v>90</v>
      </c>
      <c r="L1075" s="8">
        <v>180</v>
      </c>
    </row>
    <row r="1076" spans="1:13" ht="25.5" customHeight="1" x14ac:dyDescent="0.2">
      <c r="A1076" s="162">
        <v>1</v>
      </c>
      <c r="B1076" s="7" t="s">
        <v>1185</v>
      </c>
      <c r="C1076" s="415" t="s">
        <v>1186</v>
      </c>
      <c r="D1076" s="416"/>
      <c r="E1076" s="7" t="s">
        <v>3260</v>
      </c>
      <c r="F1076" s="8">
        <v>33</v>
      </c>
      <c r="G1076" s="8"/>
      <c r="H1076" s="8">
        <v>2</v>
      </c>
      <c r="I1076" s="8"/>
      <c r="J1076" s="8"/>
      <c r="K1076" s="8">
        <v>35</v>
      </c>
      <c r="L1076" s="8">
        <v>55</v>
      </c>
    </row>
    <row r="1077" spans="1:13" ht="38.25" customHeight="1" x14ac:dyDescent="0.2">
      <c r="A1077" s="162">
        <v>1</v>
      </c>
      <c r="B1077" s="7" t="s">
        <v>1187</v>
      </c>
      <c r="C1077" s="415" t="s">
        <v>1188</v>
      </c>
      <c r="D1077" s="416"/>
      <c r="E1077" s="7" t="s">
        <v>3261</v>
      </c>
      <c r="F1077" s="8">
        <v>86</v>
      </c>
      <c r="G1077" s="8"/>
      <c r="H1077" s="8">
        <v>10</v>
      </c>
      <c r="I1077" s="8"/>
      <c r="J1077" s="8"/>
      <c r="K1077" s="8">
        <v>96</v>
      </c>
      <c r="L1077" s="8">
        <v>189</v>
      </c>
    </row>
    <row r="1078" spans="1:13" ht="63.75" customHeight="1" x14ac:dyDescent="0.2">
      <c r="A1078" s="162">
        <v>1</v>
      </c>
      <c r="B1078" s="7" t="s">
        <v>2398</v>
      </c>
      <c r="C1078" s="415" t="s">
        <v>1189</v>
      </c>
      <c r="D1078" s="416"/>
      <c r="E1078" s="7" t="s">
        <v>3180</v>
      </c>
      <c r="F1078" s="8">
        <v>40</v>
      </c>
      <c r="G1078" s="8"/>
      <c r="H1078" s="8">
        <v>10</v>
      </c>
      <c r="I1078" s="8"/>
      <c r="J1078" s="8"/>
      <c r="K1078" s="8">
        <v>50</v>
      </c>
      <c r="L1078" s="8">
        <v>73</v>
      </c>
    </row>
    <row r="1079" spans="1:13" ht="38.25" customHeight="1" x14ac:dyDescent="0.2">
      <c r="A1079" s="162">
        <v>1</v>
      </c>
      <c r="B1079" s="7" t="s">
        <v>1190</v>
      </c>
      <c r="C1079" s="415" t="s">
        <v>1191</v>
      </c>
      <c r="D1079" s="416"/>
      <c r="E1079" s="7" t="s">
        <v>3262</v>
      </c>
      <c r="F1079" s="8">
        <v>21</v>
      </c>
      <c r="G1079" s="8"/>
      <c r="H1079" s="8"/>
      <c r="I1079" s="8"/>
      <c r="J1079" s="8"/>
      <c r="K1079" s="8">
        <v>21</v>
      </c>
      <c r="L1079" s="8">
        <v>40</v>
      </c>
    </row>
    <row r="1080" spans="1:13" ht="51" customHeight="1" x14ac:dyDescent="0.2">
      <c r="A1080" s="162">
        <v>1</v>
      </c>
      <c r="B1080" s="7" t="s">
        <v>1192</v>
      </c>
      <c r="C1080" s="415" t="s">
        <v>1193</v>
      </c>
      <c r="D1080" s="416"/>
      <c r="E1080" s="7" t="s">
        <v>3263</v>
      </c>
      <c r="F1080" s="8">
        <v>44</v>
      </c>
      <c r="G1080" s="8">
        <v>4</v>
      </c>
      <c r="H1080" s="8">
        <v>2</v>
      </c>
      <c r="I1080" s="8"/>
      <c r="J1080" s="8"/>
      <c r="K1080" s="8">
        <v>50</v>
      </c>
      <c r="L1080" s="8">
        <v>56</v>
      </c>
    </row>
    <row r="1081" spans="1:13" ht="38.25" customHeight="1" x14ac:dyDescent="0.2">
      <c r="A1081" s="162">
        <v>1</v>
      </c>
      <c r="B1081" s="141" t="s">
        <v>1194</v>
      </c>
      <c r="C1081" s="415" t="s">
        <v>1195</v>
      </c>
      <c r="D1081" s="416"/>
      <c r="E1081" s="7" t="s">
        <v>3264</v>
      </c>
      <c r="F1081" s="8">
        <v>47</v>
      </c>
      <c r="G1081" s="8"/>
      <c r="H1081" s="8"/>
      <c r="I1081" s="8"/>
      <c r="J1081" s="8"/>
      <c r="K1081" s="8">
        <v>47</v>
      </c>
      <c r="L1081" s="8">
        <v>97</v>
      </c>
    </row>
    <row r="1082" spans="1:13" ht="63.75" customHeight="1" x14ac:dyDescent="0.2">
      <c r="A1082" s="162">
        <v>1</v>
      </c>
      <c r="B1082" s="7" t="s">
        <v>2302</v>
      </c>
      <c r="C1082" s="415" t="s">
        <v>2303</v>
      </c>
      <c r="D1082" s="416"/>
      <c r="E1082" s="7" t="s">
        <v>2667</v>
      </c>
      <c r="F1082" s="8">
        <v>34</v>
      </c>
      <c r="G1082" s="8"/>
      <c r="H1082" s="8">
        <v>6</v>
      </c>
      <c r="I1082" s="8"/>
      <c r="J1082" s="8"/>
      <c r="K1082" s="8">
        <v>40</v>
      </c>
      <c r="L1082" s="8">
        <v>73</v>
      </c>
    </row>
    <row r="1083" spans="1:13" ht="38.25" customHeight="1" x14ac:dyDescent="0.2">
      <c r="A1083" s="162">
        <v>1</v>
      </c>
      <c r="B1083" s="7" t="s">
        <v>1196</v>
      </c>
      <c r="C1083" s="415" t="s">
        <v>1197</v>
      </c>
      <c r="D1083" s="416"/>
      <c r="E1083" s="7" t="s">
        <v>3265</v>
      </c>
      <c r="F1083" s="8">
        <v>10</v>
      </c>
      <c r="G1083" s="8"/>
      <c r="H1083" s="8"/>
      <c r="I1083" s="8"/>
      <c r="J1083" s="8"/>
      <c r="K1083" s="8">
        <v>10</v>
      </c>
      <c r="L1083" s="8">
        <v>20</v>
      </c>
    </row>
    <row r="1084" spans="1:13" ht="51" customHeight="1" x14ac:dyDescent="0.2">
      <c r="A1084" s="162">
        <v>1</v>
      </c>
      <c r="B1084" s="7" t="s">
        <v>1198</v>
      </c>
      <c r="C1084" s="415" t="s">
        <v>1199</v>
      </c>
      <c r="D1084" s="416"/>
      <c r="E1084" s="7" t="s">
        <v>3266</v>
      </c>
      <c r="F1084" s="8">
        <v>20</v>
      </c>
      <c r="G1084" s="8"/>
      <c r="H1084" s="8">
        <v>4</v>
      </c>
      <c r="I1084" s="8"/>
      <c r="J1084" s="8"/>
      <c r="K1084" s="8">
        <v>24</v>
      </c>
      <c r="L1084" s="8">
        <v>48</v>
      </c>
    </row>
    <row r="1085" spans="1:13" ht="38.25" customHeight="1" x14ac:dyDescent="0.2">
      <c r="A1085" s="162">
        <v>1</v>
      </c>
      <c r="B1085" s="7" t="s">
        <v>1202</v>
      </c>
      <c r="C1085" s="415" t="s">
        <v>1203</v>
      </c>
      <c r="D1085" s="416"/>
      <c r="E1085" s="7" t="s">
        <v>2754</v>
      </c>
      <c r="F1085" s="8">
        <v>40</v>
      </c>
      <c r="G1085" s="8"/>
      <c r="H1085" s="8"/>
      <c r="I1085" s="8"/>
      <c r="J1085" s="8"/>
      <c r="K1085" s="8">
        <v>40</v>
      </c>
      <c r="L1085" s="8">
        <v>80</v>
      </c>
    </row>
    <row r="1086" spans="1:13" ht="38.25" customHeight="1" x14ac:dyDescent="0.2">
      <c r="A1086" s="162">
        <v>1</v>
      </c>
      <c r="B1086" s="7" t="s">
        <v>1204</v>
      </c>
      <c r="C1086" s="415" t="s">
        <v>1205</v>
      </c>
      <c r="D1086" s="416"/>
      <c r="E1086" s="356" t="s">
        <v>2835</v>
      </c>
      <c r="F1086" s="8">
        <v>25</v>
      </c>
      <c r="G1086" s="8"/>
      <c r="H1086" s="8"/>
      <c r="I1086" s="8"/>
      <c r="J1086" s="8"/>
      <c r="K1086" s="8">
        <v>25</v>
      </c>
      <c r="L1086" s="8">
        <v>50</v>
      </c>
    </row>
    <row r="1087" spans="1:13" ht="38.25" customHeight="1" x14ac:dyDescent="0.2">
      <c r="A1087" s="162">
        <v>1</v>
      </c>
      <c r="B1087" s="7" t="s">
        <v>1206</v>
      </c>
      <c r="C1087" s="415" t="s">
        <v>1048</v>
      </c>
      <c r="D1087" s="416"/>
      <c r="E1087" s="7" t="s">
        <v>3268</v>
      </c>
      <c r="F1087" s="8">
        <v>30</v>
      </c>
      <c r="G1087" s="8"/>
      <c r="H1087" s="8">
        <v>6</v>
      </c>
      <c r="I1087" s="8"/>
      <c r="J1087" s="8"/>
      <c r="K1087" s="8">
        <v>36</v>
      </c>
      <c r="L1087" s="8">
        <v>71</v>
      </c>
      <c r="M1087" s="367"/>
    </row>
    <row r="1088" spans="1:13" ht="51" customHeight="1" x14ac:dyDescent="0.2">
      <c r="A1088" s="162">
        <v>1</v>
      </c>
      <c r="B1088" s="7" t="s">
        <v>1207</v>
      </c>
      <c r="C1088" s="415" t="s">
        <v>1208</v>
      </c>
      <c r="D1088" s="416"/>
      <c r="E1088" s="7" t="s">
        <v>3269</v>
      </c>
      <c r="F1088" s="8">
        <v>21</v>
      </c>
      <c r="G1088" s="8">
        <v>10</v>
      </c>
      <c r="H1088" s="8">
        <v>10</v>
      </c>
      <c r="I1088" s="8"/>
      <c r="J1088" s="8"/>
      <c r="K1088" s="8">
        <v>41</v>
      </c>
      <c r="L1088" s="8">
        <v>94</v>
      </c>
    </row>
    <row r="1089" spans="1:13" s="367" customFormat="1" ht="51" customHeight="1" x14ac:dyDescent="0.2">
      <c r="A1089" s="162">
        <v>1</v>
      </c>
      <c r="B1089" s="366" t="s">
        <v>3533</v>
      </c>
      <c r="C1089" s="415" t="s">
        <v>1103</v>
      </c>
      <c r="D1089" s="416"/>
      <c r="E1089" s="366" t="s">
        <v>3225</v>
      </c>
      <c r="F1089" s="8">
        <v>24</v>
      </c>
      <c r="G1089" s="8"/>
      <c r="H1089" s="8"/>
      <c r="I1089" s="8"/>
      <c r="J1089" s="8"/>
      <c r="K1089" s="8">
        <v>24</v>
      </c>
      <c r="L1089" s="8">
        <v>45</v>
      </c>
      <c r="M1089"/>
    </row>
    <row r="1090" spans="1:13" ht="38.25" customHeight="1" x14ac:dyDescent="0.2">
      <c r="A1090" s="162">
        <v>1</v>
      </c>
      <c r="B1090" s="7" t="s">
        <v>1209</v>
      </c>
      <c r="C1090" s="415" t="s">
        <v>1210</v>
      </c>
      <c r="D1090" s="416"/>
      <c r="E1090" s="7" t="s">
        <v>3270</v>
      </c>
      <c r="F1090" s="8">
        <v>32</v>
      </c>
      <c r="G1090" s="8">
        <v>2</v>
      </c>
      <c r="H1090" s="8">
        <v>12</v>
      </c>
      <c r="I1090" s="8"/>
      <c r="J1090" s="8"/>
      <c r="K1090" s="8">
        <v>46</v>
      </c>
      <c r="L1090" s="8">
        <v>96</v>
      </c>
    </row>
    <row r="1091" spans="1:13" ht="51" x14ac:dyDescent="0.2">
      <c r="A1091" s="162">
        <v>1</v>
      </c>
      <c r="B1091" s="141" t="s">
        <v>2198</v>
      </c>
      <c r="C1091" s="415" t="s">
        <v>1200</v>
      </c>
      <c r="D1091" s="416"/>
      <c r="E1091" s="7" t="s">
        <v>3267</v>
      </c>
      <c r="F1091" s="8">
        <v>184</v>
      </c>
      <c r="G1091" s="8"/>
      <c r="H1091" s="8">
        <v>25</v>
      </c>
      <c r="I1091" s="8"/>
      <c r="J1091" s="8"/>
      <c r="K1091" s="8">
        <v>209</v>
      </c>
      <c r="L1091" s="8">
        <v>418</v>
      </c>
    </row>
    <row r="1092" spans="1:13" ht="38.25" customHeight="1" x14ac:dyDescent="0.2">
      <c r="A1092" s="162">
        <v>1</v>
      </c>
      <c r="B1092" s="141" t="s">
        <v>2199</v>
      </c>
      <c r="C1092" s="415" t="s">
        <v>1201</v>
      </c>
      <c r="D1092" s="416"/>
      <c r="E1092" s="7" t="s">
        <v>3267</v>
      </c>
      <c r="F1092" s="8">
        <v>142</v>
      </c>
      <c r="G1092" s="8"/>
      <c r="H1092" s="8"/>
      <c r="I1092" s="8"/>
      <c r="J1092" s="8"/>
      <c r="K1092" s="8">
        <v>142</v>
      </c>
      <c r="L1092" s="8">
        <v>284</v>
      </c>
    </row>
    <row r="1093" spans="1:13" ht="38.25" customHeight="1" x14ac:dyDescent="0.2">
      <c r="A1093" s="162">
        <v>1</v>
      </c>
      <c r="B1093" s="7" t="s">
        <v>1211</v>
      </c>
      <c r="C1093" s="415" t="s">
        <v>1212</v>
      </c>
      <c r="D1093" s="416"/>
      <c r="E1093" s="7" t="s">
        <v>2926</v>
      </c>
      <c r="F1093" s="8">
        <v>252</v>
      </c>
      <c r="G1093" s="8"/>
      <c r="H1093" s="8">
        <v>16</v>
      </c>
      <c r="I1093" s="8"/>
      <c r="J1093" s="8"/>
      <c r="K1093" s="8">
        <v>268</v>
      </c>
      <c r="L1093" s="8">
        <v>533</v>
      </c>
    </row>
    <row r="1094" spans="1:13" ht="38.25" customHeight="1" x14ac:dyDescent="0.2">
      <c r="A1094" s="162">
        <v>1</v>
      </c>
      <c r="B1094" s="7" t="s">
        <v>1213</v>
      </c>
      <c r="C1094" s="415" t="s">
        <v>1214</v>
      </c>
      <c r="D1094" s="416"/>
      <c r="E1094" s="7" t="s">
        <v>3271</v>
      </c>
      <c r="F1094" s="8">
        <v>7</v>
      </c>
      <c r="G1094" s="8"/>
      <c r="H1094" s="8"/>
      <c r="I1094" s="8"/>
      <c r="J1094" s="8"/>
      <c r="K1094" s="8">
        <v>7</v>
      </c>
      <c r="L1094" s="8">
        <v>12</v>
      </c>
    </row>
    <row r="1095" spans="1:13" ht="38.25" customHeight="1" x14ac:dyDescent="0.2">
      <c r="A1095" s="162">
        <v>1</v>
      </c>
      <c r="B1095" s="7" t="s">
        <v>1215</v>
      </c>
      <c r="C1095" s="415" t="s">
        <v>1216</v>
      </c>
      <c r="D1095" s="416"/>
      <c r="E1095" s="7" t="s">
        <v>3272</v>
      </c>
      <c r="F1095" s="8">
        <v>11</v>
      </c>
      <c r="G1095" s="8"/>
      <c r="H1095" s="8"/>
      <c r="I1095" s="8"/>
      <c r="J1095" s="8"/>
      <c r="K1095" s="8">
        <v>11</v>
      </c>
      <c r="L1095" s="8">
        <v>20</v>
      </c>
    </row>
    <row r="1096" spans="1:13" ht="38.25" customHeight="1" x14ac:dyDescent="0.2">
      <c r="A1096" s="162">
        <v>1</v>
      </c>
      <c r="B1096" s="7" t="s">
        <v>1217</v>
      </c>
      <c r="C1096" s="415" t="s">
        <v>1218</v>
      </c>
      <c r="D1096" s="416"/>
      <c r="E1096" s="7" t="s">
        <v>3273</v>
      </c>
      <c r="F1096" s="8">
        <v>23</v>
      </c>
      <c r="G1096" s="8"/>
      <c r="H1096" s="8">
        <v>1</v>
      </c>
      <c r="I1096" s="8"/>
      <c r="J1096" s="8"/>
      <c r="K1096" s="8">
        <v>24</v>
      </c>
      <c r="L1096" s="8">
        <v>48</v>
      </c>
    </row>
    <row r="1097" spans="1:13" ht="38.25" customHeight="1" x14ac:dyDescent="0.2">
      <c r="A1097" s="162">
        <v>1</v>
      </c>
      <c r="B1097" s="7" t="s">
        <v>1219</v>
      </c>
      <c r="C1097" s="415" t="s">
        <v>1220</v>
      </c>
      <c r="D1097" s="416"/>
      <c r="E1097" s="7" t="s">
        <v>3274</v>
      </c>
      <c r="F1097" s="8">
        <v>29</v>
      </c>
      <c r="G1097" s="8"/>
      <c r="H1097" s="8"/>
      <c r="I1097" s="8"/>
      <c r="J1097" s="8"/>
      <c r="K1097" s="8">
        <v>29</v>
      </c>
      <c r="L1097" s="8">
        <v>54</v>
      </c>
    </row>
    <row r="1098" spans="1:13" ht="38.25" customHeight="1" x14ac:dyDescent="0.2">
      <c r="A1098" s="162">
        <v>1</v>
      </c>
      <c r="B1098" s="7" t="s">
        <v>1222</v>
      </c>
      <c r="C1098" s="415" t="s">
        <v>1223</v>
      </c>
      <c r="D1098" s="416"/>
      <c r="E1098" s="179" t="s">
        <v>2397</v>
      </c>
      <c r="F1098" s="8">
        <v>13</v>
      </c>
      <c r="G1098" s="8"/>
      <c r="H1098" s="8">
        <v>5</v>
      </c>
      <c r="I1098" s="8"/>
      <c r="J1098" s="8"/>
      <c r="K1098" s="8">
        <v>18</v>
      </c>
      <c r="L1098" s="8">
        <v>35</v>
      </c>
    </row>
    <row r="1099" spans="1:13" ht="38.25" customHeight="1" x14ac:dyDescent="0.2">
      <c r="A1099" s="162">
        <v>1</v>
      </c>
      <c r="B1099" s="7" t="s">
        <v>1224</v>
      </c>
      <c r="C1099" s="415" t="s">
        <v>1225</v>
      </c>
      <c r="D1099" s="416"/>
      <c r="E1099" s="179" t="s">
        <v>2385</v>
      </c>
      <c r="F1099" s="8">
        <v>12</v>
      </c>
      <c r="G1099" s="8">
        <v>1</v>
      </c>
      <c r="H1099" s="8">
        <v>2</v>
      </c>
      <c r="I1099" s="8"/>
      <c r="J1099" s="8"/>
      <c r="K1099" s="8">
        <v>15</v>
      </c>
      <c r="L1099" s="8">
        <v>32</v>
      </c>
      <c r="M1099" s="215"/>
    </row>
    <row r="1100" spans="1:13" x14ac:dyDescent="0.2">
      <c r="A1100" s="15">
        <f>COUNT(A1101:A1115)</f>
        <v>15</v>
      </c>
      <c r="B1100" s="5" t="s">
        <v>36</v>
      </c>
      <c r="C1100" s="413"/>
      <c r="D1100" s="414"/>
      <c r="E1100" s="5"/>
      <c r="F1100" s="6">
        <f>SUM(F1101:F1115)</f>
        <v>1722</v>
      </c>
      <c r="G1100" s="6">
        <f t="shared" ref="G1100:L1100" si="193">SUM(G1101:G1115)</f>
        <v>2</v>
      </c>
      <c r="H1100" s="6">
        <f t="shared" si="193"/>
        <v>80</v>
      </c>
      <c r="I1100" s="6">
        <f t="shared" si="193"/>
        <v>0</v>
      </c>
      <c r="J1100" s="6">
        <f t="shared" si="193"/>
        <v>0</v>
      </c>
      <c r="K1100" s="6">
        <f t="shared" si="193"/>
        <v>1804</v>
      </c>
      <c r="L1100" s="6">
        <f t="shared" si="193"/>
        <v>3595</v>
      </c>
      <c r="M1100" s="124"/>
    </row>
    <row r="1101" spans="1:13" s="215" customFormat="1" ht="30" customHeight="1" x14ac:dyDescent="0.2">
      <c r="A1101" s="182">
        <v>1</v>
      </c>
      <c r="B1101" s="183" t="s">
        <v>566</v>
      </c>
      <c r="C1101" s="443" t="s">
        <v>2470</v>
      </c>
      <c r="D1101" s="444"/>
      <c r="E1101" s="183" t="s">
        <v>2471</v>
      </c>
      <c r="F1101" s="184">
        <v>98</v>
      </c>
      <c r="G1101" s="184"/>
      <c r="H1101" s="184">
        <v>2</v>
      </c>
      <c r="I1101" s="184"/>
      <c r="J1101" s="184"/>
      <c r="K1101" s="184">
        <v>100</v>
      </c>
      <c r="L1101" s="184">
        <v>196</v>
      </c>
      <c r="M1101"/>
    </row>
    <row r="1102" spans="1:13" s="124" customFormat="1" ht="38.25" customHeight="1" x14ac:dyDescent="0.2">
      <c r="A1102" s="173">
        <v>1</v>
      </c>
      <c r="B1102" s="144" t="s">
        <v>2204</v>
      </c>
      <c r="C1102" s="441" t="s">
        <v>2205</v>
      </c>
      <c r="D1102" s="442"/>
      <c r="E1102" s="127" t="s">
        <v>2206</v>
      </c>
      <c r="F1102" s="128">
        <v>280</v>
      </c>
      <c r="G1102" s="128"/>
      <c r="H1102" s="128">
        <v>19</v>
      </c>
      <c r="I1102" s="128"/>
      <c r="J1102" s="128"/>
      <c r="K1102" s="128">
        <v>299</v>
      </c>
      <c r="L1102" s="128">
        <v>600</v>
      </c>
      <c r="M1102"/>
    </row>
    <row r="1103" spans="1:13" ht="38.25" customHeight="1" x14ac:dyDescent="0.2">
      <c r="A1103" s="173">
        <v>1</v>
      </c>
      <c r="B1103" s="7" t="s">
        <v>1226</v>
      </c>
      <c r="C1103" s="415" t="s">
        <v>1227</v>
      </c>
      <c r="D1103" s="416"/>
      <c r="E1103" s="7" t="s">
        <v>3215</v>
      </c>
      <c r="F1103" s="8">
        <v>124</v>
      </c>
      <c r="G1103" s="8"/>
      <c r="H1103" s="8">
        <v>4</v>
      </c>
      <c r="I1103" s="8"/>
      <c r="J1103" s="8"/>
      <c r="K1103" s="8">
        <v>128</v>
      </c>
      <c r="L1103" s="8">
        <v>256</v>
      </c>
    </row>
    <row r="1104" spans="1:13" ht="38.25" customHeight="1" x14ac:dyDescent="0.2">
      <c r="A1104" s="173">
        <v>1</v>
      </c>
      <c r="B1104" s="7" t="s">
        <v>1228</v>
      </c>
      <c r="C1104" s="415" t="s">
        <v>1229</v>
      </c>
      <c r="D1104" s="416"/>
      <c r="E1104" s="212" t="s">
        <v>3105</v>
      </c>
      <c r="F1104" s="8">
        <v>230</v>
      </c>
      <c r="G1104" s="8">
        <v>2</v>
      </c>
      <c r="H1104" s="8">
        <v>2</v>
      </c>
      <c r="I1104" s="8"/>
      <c r="J1104" s="8"/>
      <c r="K1104" s="8">
        <v>234</v>
      </c>
      <c r="L1104" s="8">
        <v>469</v>
      </c>
    </row>
    <row r="1105" spans="1:13" ht="38.25" customHeight="1" x14ac:dyDescent="0.2">
      <c r="A1105" s="173">
        <v>1</v>
      </c>
      <c r="B1105" s="7" t="s">
        <v>2446</v>
      </c>
      <c r="C1105" s="415" t="s">
        <v>1230</v>
      </c>
      <c r="D1105" s="416"/>
      <c r="E1105" s="7" t="s">
        <v>3230</v>
      </c>
      <c r="F1105" s="8">
        <v>151</v>
      </c>
      <c r="G1105" s="8"/>
      <c r="H1105" s="8">
        <v>7</v>
      </c>
      <c r="I1105" s="8"/>
      <c r="J1105" s="8"/>
      <c r="K1105" s="8">
        <v>158</v>
      </c>
      <c r="L1105" s="8">
        <v>313</v>
      </c>
      <c r="M1105" s="217"/>
    </row>
    <row r="1106" spans="1:13" ht="38.25" customHeight="1" x14ac:dyDescent="0.2">
      <c r="A1106" s="162">
        <v>1</v>
      </c>
      <c r="B1106" s="7" t="s">
        <v>1117</v>
      </c>
      <c r="C1106" s="415" t="s">
        <v>1118</v>
      </c>
      <c r="D1106" s="416"/>
      <c r="E1106" s="7" t="s">
        <v>3233</v>
      </c>
      <c r="F1106" s="8">
        <v>12</v>
      </c>
      <c r="G1106" s="8"/>
      <c r="H1106" s="8"/>
      <c r="I1106" s="8"/>
      <c r="J1106" s="8"/>
      <c r="K1106" s="8">
        <v>12</v>
      </c>
      <c r="L1106" s="8">
        <v>24</v>
      </c>
    </row>
    <row r="1107" spans="1:13" s="217" customFormat="1" ht="38.25" customHeight="1" x14ac:dyDescent="0.2">
      <c r="A1107" s="173">
        <v>1</v>
      </c>
      <c r="B1107" s="216" t="s">
        <v>2480</v>
      </c>
      <c r="C1107" s="422" t="s">
        <v>2481</v>
      </c>
      <c r="D1107" s="423"/>
      <c r="E1107" s="216" t="s">
        <v>2482</v>
      </c>
      <c r="F1107" s="8">
        <v>37</v>
      </c>
      <c r="G1107" s="8"/>
      <c r="H1107" s="8">
        <v>3</v>
      </c>
      <c r="I1107" s="8"/>
      <c r="J1107" s="8"/>
      <c r="K1107" s="8">
        <v>40</v>
      </c>
      <c r="L1107" s="8">
        <v>74</v>
      </c>
      <c r="M1107"/>
    </row>
    <row r="1108" spans="1:13" ht="38.25" customHeight="1" x14ac:dyDescent="0.2">
      <c r="A1108" s="173">
        <v>1</v>
      </c>
      <c r="B1108" s="7" t="s">
        <v>1231</v>
      </c>
      <c r="C1108" s="415" t="s">
        <v>1232</v>
      </c>
      <c r="D1108" s="416"/>
      <c r="E1108" s="7" t="s">
        <v>3275</v>
      </c>
      <c r="F1108" s="8">
        <v>359</v>
      </c>
      <c r="G1108" s="8"/>
      <c r="H1108" s="8">
        <v>19</v>
      </c>
      <c r="I1108" s="8"/>
      <c r="J1108" s="8"/>
      <c r="K1108" s="8">
        <v>378</v>
      </c>
      <c r="L1108" s="8">
        <v>768</v>
      </c>
    </row>
    <row r="1109" spans="1:13" ht="51" customHeight="1" x14ac:dyDescent="0.2">
      <c r="A1109" s="173">
        <v>1</v>
      </c>
      <c r="B1109" s="7" t="s">
        <v>1233</v>
      </c>
      <c r="C1109" s="415" t="s">
        <v>1234</v>
      </c>
      <c r="D1109" s="416"/>
      <c r="E1109" s="7" t="s">
        <v>3276</v>
      </c>
      <c r="F1109" s="8">
        <v>49</v>
      </c>
      <c r="G1109" s="8"/>
      <c r="H1109" s="8">
        <v>1</v>
      </c>
      <c r="I1109" s="8"/>
      <c r="J1109" s="8"/>
      <c r="K1109" s="8">
        <v>50</v>
      </c>
      <c r="L1109" s="8">
        <v>102</v>
      </c>
      <c r="M1109" s="348"/>
    </row>
    <row r="1110" spans="1:13" ht="38.25" x14ac:dyDescent="0.2">
      <c r="A1110" s="173">
        <v>1</v>
      </c>
      <c r="B1110" s="7" t="s">
        <v>1235</v>
      </c>
      <c r="C1110" s="415" t="s">
        <v>1236</v>
      </c>
      <c r="D1110" s="416"/>
      <c r="E1110" s="7" t="s">
        <v>3180</v>
      </c>
      <c r="F1110" s="8">
        <v>33</v>
      </c>
      <c r="G1110" s="8"/>
      <c r="H1110" s="8">
        <v>12</v>
      </c>
      <c r="I1110" s="8"/>
      <c r="J1110" s="8"/>
      <c r="K1110" s="8">
        <v>45</v>
      </c>
      <c r="L1110" s="8">
        <v>82</v>
      </c>
    </row>
    <row r="1111" spans="1:13" s="348" customFormat="1" ht="38.25" x14ac:dyDescent="0.2">
      <c r="A1111" s="173">
        <v>1</v>
      </c>
      <c r="B1111" s="347" t="s">
        <v>2833</v>
      </c>
      <c r="C1111" s="422" t="s">
        <v>2834</v>
      </c>
      <c r="D1111" s="423"/>
      <c r="E1111" s="347" t="s">
        <v>2835</v>
      </c>
      <c r="F1111" s="8">
        <v>29</v>
      </c>
      <c r="G1111" s="8"/>
      <c r="H1111" s="8">
        <v>3</v>
      </c>
      <c r="I1111" s="8"/>
      <c r="J1111" s="8"/>
      <c r="K1111" s="8">
        <v>32</v>
      </c>
      <c r="L1111" s="8">
        <v>64</v>
      </c>
      <c r="M1111"/>
    </row>
    <row r="1112" spans="1:13" ht="38.25" customHeight="1" x14ac:dyDescent="0.2">
      <c r="A1112" s="173">
        <v>1</v>
      </c>
      <c r="B1112" s="7" t="s">
        <v>531</v>
      </c>
      <c r="C1112" s="415" t="s">
        <v>1237</v>
      </c>
      <c r="D1112" s="416"/>
      <c r="E1112" s="7" t="s">
        <v>3068</v>
      </c>
      <c r="F1112" s="8">
        <v>70</v>
      </c>
      <c r="G1112" s="8"/>
      <c r="H1112" s="8">
        <v>2</v>
      </c>
      <c r="I1112" s="8"/>
      <c r="J1112" s="8"/>
      <c r="K1112" s="8">
        <v>72</v>
      </c>
      <c r="L1112" s="8">
        <v>135</v>
      </c>
    </row>
    <row r="1113" spans="1:13" ht="38.25" customHeight="1" x14ac:dyDescent="0.2">
      <c r="A1113" s="173">
        <v>1</v>
      </c>
      <c r="B1113" s="141" t="s">
        <v>794</v>
      </c>
      <c r="C1113" s="415" t="s">
        <v>1238</v>
      </c>
      <c r="D1113" s="416"/>
      <c r="E1113" s="7" t="s">
        <v>3277</v>
      </c>
      <c r="F1113" s="8">
        <v>76</v>
      </c>
      <c r="G1113" s="8"/>
      <c r="H1113" s="8">
        <v>4</v>
      </c>
      <c r="I1113" s="8"/>
      <c r="J1113" s="8"/>
      <c r="K1113" s="8">
        <v>80</v>
      </c>
      <c r="L1113" s="8">
        <v>160</v>
      </c>
    </row>
    <row r="1114" spans="1:13" ht="38.25" customHeight="1" x14ac:dyDescent="0.2">
      <c r="A1114" s="173">
        <v>1</v>
      </c>
      <c r="B1114" s="7" t="s">
        <v>1239</v>
      </c>
      <c r="C1114" s="415" t="s">
        <v>1240</v>
      </c>
      <c r="D1114" s="416"/>
      <c r="E1114" s="7" t="s">
        <v>3278</v>
      </c>
      <c r="F1114" s="8">
        <v>15</v>
      </c>
      <c r="G1114" s="8"/>
      <c r="H1114" s="8"/>
      <c r="I1114" s="8"/>
      <c r="J1114" s="8"/>
      <c r="K1114" s="8">
        <v>15</v>
      </c>
      <c r="L1114" s="8">
        <v>30</v>
      </c>
    </row>
    <row r="1115" spans="1:13" ht="51" customHeight="1" x14ac:dyDescent="0.2">
      <c r="A1115" s="173">
        <v>1</v>
      </c>
      <c r="B1115" s="7" t="s">
        <v>1241</v>
      </c>
      <c r="C1115" s="415" t="s">
        <v>1242</v>
      </c>
      <c r="D1115" s="416"/>
      <c r="E1115" s="7" t="s">
        <v>3279</v>
      </c>
      <c r="F1115" s="8">
        <v>159</v>
      </c>
      <c r="G1115" s="8"/>
      <c r="H1115" s="8">
        <v>2</v>
      </c>
      <c r="I1115" s="8"/>
      <c r="J1115" s="8"/>
      <c r="K1115" s="8">
        <v>161</v>
      </c>
      <c r="L1115" s="8">
        <v>322</v>
      </c>
    </row>
    <row r="1116" spans="1:13" x14ac:dyDescent="0.2">
      <c r="A1116" s="16">
        <f>SUM(A947+A957+A1003+A1100)</f>
        <v>165</v>
      </c>
      <c r="B1116" s="17"/>
      <c r="C1116" s="417"/>
      <c r="D1116" s="418"/>
      <c r="E1116" s="17"/>
      <c r="F1116" s="9">
        <f t="shared" ref="F1116:L1116" si="194">SUM(F947+F957+F1003+F1100)</f>
        <v>11006</v>
      </c>
      <c r="G1116" s="164">
        <f t="shared" si="194"/>
        <v>231</v>
      </c>
      <c r="H1116" s="164">
        <f t="shared" si="194"/>
        <v>602</v>
      </c>
      <c r="I1116" s="164">
        <f t="shared" si="194"/>
        <v>11</v>
      </c>
      <c r="J1116" s="164">
        <f t="shared" si="194"/>
        <v>4</v>
      </c>
      <c r="K1116" s="164">
        <f t="shared" si="194"/>
        <v>11852</v>
      </c>
      <c r="L1116" s="164">
        <f t="shared" si="194"/>
        <v>23302</v>
      </c>
    </row>
    <row r="1117" spans="1:13" x14ac:dyDescent="0.2">
      <c r="A1117" s="2"/>
      <c r="B1117" s="2"/>
      <c r="C1117" s="421"/>
      <c r="D1117" s="421"/>
      <c r="E1117" s="2"/>
      <c r="F1117" s="2"/>
      <c r="G1117" s="2"/>
      <c r="H1117" s="2"/>
      <c r="I1117" s="2"/>
      <c r="J1117" s="2"/>
      <c r="K1117" s="2"/>
      <c r="L1117" s="2"/>
    </row>
    <row r="1118" spans="1:13" ht="12.75" customHeight="1" x14ac:dyDescent="0.2">
      <c r="A1118" s="427" t="s">
        <v>2</v>
      </c>
      <c r="B1118" s="427"/>
      <c r="C1118" s="427"/>
      <c r="D1118" s="427"/>
      <c r="E1118" s="2"/>
      <c r="F1118" s="435" t="s">
        <v>13</v>
      </c>
      <c r="G1118" s="398"/>
      <c r="H1118" s="398"/>
      <c r="I1118" s="398"/>
      <c r="J1118" s="398"/>
      <c r="K1118" s="398"/>
      <c r="L1118" s="398"/>
    </row>
    <row r="1119" spans="1:13" ht="12.75" customHeight="1" x14ac:dyDescent="0.2">
      <c r="A1119" s="11" t="s">
        <v>53</v>
      </c>
      <c r="B1119" s="11" t="s">
        <v>54</v>
      </c>
      <c r="C1119" s="428" t="s">
        <v>55</v>
      </c>
      <c r="D1119" s="429"/>
      <c r="E1119" s="11" t="s">
        <v>56</v>
      </c>
      <c r="F1119" s="12"/>
      <c r="G1119" s="434" t="s">
        <v>57</v>
      </c>
      <c r="H1119" s="388"/>
      <c r="I1119" s="388"/>
      <c r="J1119" s="388"/>
      <c r="K1119" s="389"/>
      <c r="L1119" s="12"/>
    </row>
    <row r="1120" spans="1:13" ht="25.5" customHeight="1" x14ac:dyDescent="0.2">
      <c r="A1120" s="13"/>
      <c r="B1120" s="13" t="s">
        <v>58</v>
      </c>
      <c r="C1120" s="419" t="s">
        <v>59</v>
      </c>
      <c r="D1120" s="420"/>
      <c r="E1120" s="14" t="s">
        <v>60</v>
      </c>
      <c r="F1120" s="12" t="s">
        <v>61</v>
      </c>
      <c r="G1120" s="12" t="s">
        <v>62</v>
      </c>
      <c r="H1120" s="12" t="s">
        <v>63</v>
      </c>
      <c r="I1120" s="12" t="s">
        <v>64</v>
      </c>
      <c r="J1120" s="12" t="s">
        <v>65</v>
      </c>
      <c r="K1120" s="12" t="s">
        <v>66</v>
      </c>
      <c r="L1120" s="12" t="s">
        <v>67</v>
      </c>
    </row>
    <row r="1121" spans="1:13" x14ac:dyDescent="0.2">
      <c r="A1121" s="15">
        <f>COUNT(A1122)</f>
        <v>0</v>
      </c>
      <c r="B1121" s="5" t="s">
        <v>33</v>
      </c>
      <c r="C1121" s="413"/>
      <c r="D1121" s="414"/>
      <c r="E1121" s="5"/>
      <c r="F1121" s="6">
        <f>SUM(F1122)</f>
        <v>0</v>
      </c>
      <c r="G1121" s="6">
        <f t="shared" ref="G1121:L1121" si="195">SUM(G1122)</f>
        <v>0</v>
      </c>
      <c r="H1121" s="6">
        <f t="shared" si="195"/>
        <v>0</v>
      </c>
      <c r="I1121" s="6">
        <f t="shared" si="195"/>
        <v>0</v>
      </c>
      <c r="J1121" s="6">
        <f t="shared" si="195"/>
        <v>0</v>
      </c>
      <c r="K1121" s="6">
        <f t="shared" si="195"/>
        <v>0</v>
      </c>
      <c r="L1121" s="6">
        <f t="shared" si="195"/>
        <v>0</v>
      </c>
    </row>
    <row r="1122" spans="1:13" ht="25.5" x14ac:dyDescent="0.2">
      <c r="A1122" s="162"/>
      <c r="B1122" s="7"/>
      <c r="C1122" s="415" t="s">
        <v>226</v>
      </c>
      <c r="D1122" s="416"/>
      <c r="E1122" s="7" t="s">
        <v>227</v>
      </c>
      <c r="F1122" s="8"/>
      <c r="G1122" s="8"/>
      <c r="H1122" s="8"/>
      <c r="I1122" s="8"/>
      <c r="J1122" s="8"/>
      <c r="K1122" s="8"/>
      <c r="L1122" s="8"/>
    </row>
    <row r="1123" spans="1:13" x14ac:dyDescent="0.2">
      <c r="A1123" s="15">
        <f>COUNT(A1124)</f>
        <v>1</v>
      </c>
      <c r="B1123" s="5" t="s">
        <v>34</v>
      </c>
      <c r="C1123" s="413"/>
      <c r="D1123" s="414"/>
      <c r="E1123" s="5"/>
      <c r="F1123" s="6">
        <f>SUM(F1124)</f>
        <v>10</v>
      </c>
      <c r="G1123" s="6">
        <f t="shared" ref="G1123:L1123" si="196">SUM(G1124)</f>
        <v>0</v>
      </c>
      <c r="H1123" s="6">
        <f t="shared" si="196"/>
        <v>0</v>
      </c>
      <c r="I1123" s="6">
        <f t="shared" si="196"/>
        <v>0</v>
      </c>
      <c r="J1123" s="6">
        <f t="shared" si="196"/>
        <v>11</v>
      </c>
      <c r="K1123" s="6">
        <f t="shared" si="196"/>
        <v>21</v>
      </c>
      <c r="L1123" s="6">
        <f t="shared" si="196"/>
        <v>40</v>
      </c>
    </row>
    <row r="1124" spans="1:13" ht="38.25" customHeight="1" x14ac:dyDescent="0.2">
      <c r="A1124" s="162">
        <v>1</v>
      </c>
      <c r="B1124" s="7" t="s">
        <v>1243</v>
      </c>
      <c r="C1124" s="415" t="s">
        <v>1244</v>
      </c>
      <c r="D1124" s="416"/>
      <c r="E1124" s="7" t="s">
        <v>3280</v>
      </c>
      <c r="F1124" s="8">
        <v>10</v>
      </c>
      <c r="G1124" s="8"/>
      <c r="H1124" s="8"/>
      <c r="I1124" s="8"/>
      <c r="J1124" s="8">
        <v>11</v>
      </c>
      <c r="K1124" s="8">
        <v>21</v>
      </c>
      <c r="L1124" s="8">
        <v>40</v>
      </c>
    </row>
    <row r="1125" spans="1:13" x14ac:dyDescent="0.2">
      <c r="A1125" s="15">
        <f>COUNT(A1126:A1134)</f>
        <v>9</v>
      </c>
      <c r="B1125" s="5" t="s">
        <v>35</v>
      </c>
      <c r="C1125" s="413"/>
      <c r="D1125" s="414"/>
      <c r="E1125" s="5"/>
      <c r="F1125" s="6">
        <f t="shared" ref="F1125:L1125" si="197">SUM(F1126:F1134)</f>
        <v>63</v>
      </c>
      <c r="G1125" s="6">
        <f t="shared" si="197"/>
        <v>0</v>
      </c>
      <c r="H1125" s="6">
        <f t="shared" si="197"/>
        <v>0</v>
      </c>
      <c r="I1125" s="6">
        <f t="shared" si="197"/>
        <v>120</v>
      </c>
      <c r="J1125" s="6">
        <f t="shared" si="197"/>
        <v>130</v>
      </c>
      <c r="K1125" s="6">
        <f t="shared" si="197"/>
        <v>313</v>
      </c>
      <c r="L1125" s="6">
        <f t="shared" si="197"/>
        <v>788</v>
      </c>
    </row>
    <row r="1126" spans="1:13" ht="38.25" customHeight="1" x14ac:dyDescent="0.2">
      <c r="A1126" s="162">
        <v>1</v>
      </c>
      <c r="B1126" s="7" t="s">
        <v>1245</v>
      </c>
      <c r="C1126" s="415" t="s">
        <v>1246</v>
      </c>
      <c r="D1126" s="416"/>
      <c r="E1126" s="7" t="s">
        <v>3281</v>
      </c>
      <c r="F1126" s="8"/>
      <c r="G1126" s="8"/>
      <c r="H1126" s="8"/>
      <c r="I1126" s="8">
        <v>14</v>
      </c>
      <c r="J1126" s="8">
        <v>20</v>
      </c>
      <c r="K1126" s="8">
        <v>34</v>
      </c>
      <c r="L1126" s="8">
        <v>68</v>
      </c>
      <c r="M1126" s="240"/>
    </row>
    <row r="1127" spans="1:13" ht="38.25" customHeight="1" x14ac:dyDescent="0.2">
      <c r="A1127" s="162">
        <v>1</v>
      </c>
      <c r="B1127" s="7" t="s">
        <v>2603</v>
      </c>
      <c r="C1127" s="415" t="s">
        <v>1254</v>
      </c>
      <c r="D1127" s="416"/>
      <c r="E1127" s="7" t="s">
        <v>2663</v>
      </c>
      <c r="F1127" s="8"/>
      <c r="G1127" s="8"/>
      <c r="H1127" s="8"/>
      <c r="I1127" s="8">
        <v>15</v>
      </c>
      <c r="J1127" s="8">
        <v>15</v>
      </c>
      <c r="K1127" s="8">
        <v>30</v>
      </c>
      <c r="L1127" s="8">
        <v>60</v>
      </c>
    </row>
    <row r="1128" spans="1:13" s="240" customFormat="1" ht="38.25" customHeight="1" x14ac:dyDescent="0.2">
      <c r="A1128" s="162">
        <v>1</v>
      </c>
      <c r="B1128" s="239" t="s">
        <v>2525</v>
      </c>
      <c r="C1128" s="422" t="s">
        <v>2526</v>
      </c>
      <c r="D1128" s="423"/>
      <c r="E1128" s="239" t="s">
        <v>2527</v>
      </c>
      <c r="F1128" s="8">
        <v>10</v>
      </c>
      <c r="G1128" s="8"/>
      <c r="H1128" s="8"/>
      <c r="I1128" s="8">
        <v>11</v>
      </c>
      <c r="J1128" s="8"/>
      <c r="K1128" s="8">
        <v>21</v>
      </c>
      <c r="L1128" s="8">
        <v>42</v>
      </c>
      <c r="M1128"/>
    </row>
    <row r="1129" spans="1:13" ht="38.25" customHeight="1" x14ac:dyDescent="0.2">
      <c r="A1129" s="162">
        <v>1</v>
      </c>
      <c r="B1129" s="7" t="s">
        <v>1247</v>
      </c>
      <c r="C1129" s="415" t="s">
        <v>1248</v>
      </c>
      <c r="D1129" s="416"/>
      <c r="E1129" s="7" t="s">
        <v>3251</v>
      </c>
      <c r="F1129" s="8"/>
      <c r="G1129" s="8"/>
      <c r="H1129" s="8"/>
      <c r="I1129" s="8">
        <v>13</v>
      </c>
      <c r="J1129" s="8">
        <v>14</v>
      </c>
      <c r="K1129" s="8">
        <v>27</v>
      </c>
      <c r="L1129" s="8">
        <v>93</v>
      </c>
      <c r="M1129" s="210"/>
    </row>
    <row r="1130" spans="1:13" ht="38.25" customHeight="1" x14ac:dyDescent="0.2">
      <c r="A1130" s="162">
        <v>1</v>
      </c>
      <c r="B1130" s="7" t="s">
        <v>526</v>
      </c>
      <c r="C1130" s="415" t="s">
        <v>1249</v>
      </c>
      <c r="D1130" s="416"/>
      <c r="E1130" s="7" t="s">
        <v>3224</v>
      </c>
      <c r="F1130" s="8">
        <v>26</v>
      </c>
      <c r="G1130" s="8"/>
      <c r="H1130" s="8"/>
      <c r="I1130" s="8">
        <v>44</v>
      </c>
      <c r="J1130" s="8">
        <v>5</v>
      </c>
      <c r="K1130" s="8">
        <v>75</v>
      </c>
      <c r="L1130" s="8">
        <v>225</v>
      </c>
    </row>
    <row r="1131" spans="1:13" s="210" customFormat="1" ht="38.25" customHeight="1" x14ac:dyDescent="0.2">
      <c r="A1131" s="162">
        <v>1</v>
      </c>
      <c r="B1131" s="209" t="s">
        <v>2457</v>
      </c>
      <c r="C1131" s="422" t="s">
        <v>2458</v>
      </c>
      <c r="D1131" s="423"/>
      <c r="E1131" s="209" t="s">
        <v>2459</v>
      </c>
      <c r="F1131" s="8"/>
      <c r="G1131" s="8"/>
      <c r="H1131" s="8"/>
      <c r="I1131" s="8">
        <v>14</v>
      </c>
      <c r="J1131" s="8">
        <v>6</v>
      </c>
      <c r="K1131" s="8">
        <v>20</v>
      </c>
      <c r="L1131" s="8">
        <v>46</v>
      </c>
      <c r="M1131"/>
    </row>
    <row r="1132" spans="1:13" ht="51" customHeight="1" x14ac:dyDescent="0.2">
      <c r="A1132" s="162">
        <v>1</v>
      </c>
      <c r="B1132" s="7" t="s">
        <v>1250</v>
      </c>
      <c r="C1132" s="415" t="s">
        <v>1251</v>
      </c>
      <c r="D1132" s="416"/>
      <c r="E1132" s="7" t="s">
        <v>3282</v>
      </c>
      <c r="F1132" s="8">
        <v>2</v>
      </c>
      <c r="G1132" s="8"/>
      <c r="H1132" s="8"/>
      <c r="I1132" s="8">
        <v>1</v>
      </c>
      <c r="J1132" s="8">
        <v>5</v>
      </c>
      <c r="K1132" s="8">
        <v>8</v>
      </c>
      <c r="L1132" s="8">
        <v>24</v>
      </c>
    </row>
    <row r="1133" spans="1:13" ht="38.25" x14ac:dyDescent="0.2">
      <c r="A1133" s="162">
        <v>1</v>
      </c>
      <c r="B1133" s="7" t="s">
        <v>1252</v>
      </c>
      <c r="C1133" s="415" t="s">
        <v>2296</v>
      </c>
      <c r="D1133" s="416"/>
      <c r="E1133" s="7" t="s">
        <v>2297</v>
      </c>
      <c r="F1133" s="8">
        <v>1</v>
      </c>
      <c r="G1133" s="8"/>
      <c r="H1133" s="8"/>
      <c r="I1133" s="8">
        <v>3</v>
      </c>
      <c r="J1133" s="8">
        <v>8</v>
      </c>
      <c r="K1133" s="8">
        <v>12</v>
      </c>
      <c r="L1133" s="8">
        <v>27</v>
      </c>
    </row>
    <row r="1134" spans="1:13" ht="38.25" customHeight="1" x14ac:dyDescent="0.2">
      <c r="A1134" s="162">
        <v>1</v>
      </c>
      <c r="B1134" s="7" t="s">
        <v>457</v>
      </c>
      <c r="C1134" s="415" t="s">
        <v>1253</v>
      </c>
      <c r="D1134" s="416"/>
      <c r="E1134" s="7" t="s">
        <v>3614</v>
      </c>
      <c r="F1134" s="8">
        <v>24</v>
      </c>
      <c r="G1134" s="8"/>
      <c r="H1134" s="8"/>
      <c r="I1134" s="8">
        <v>5</v>
      </c>
      <c r="J1134" s="8">
        <v>57</v>
      </c>
      <c r="K1134" s="8">
        <v>86</v>
      </c>
      <c r="L1134" s="8">
        <v>203</v>
      </c>
      <c r="M1134" s="181"/>
    </row>
    <row r="1135" spans="1:13" x14ac:dyDescent="0.2">
      <c r="A1135" s="15">
        <f>COUNT(#REF!)</f>
        <v>0</v>
      </c>
      <c r="B1135" s="5" t="s">
        <v>36</v>
      </c>
      <c r="C1135" s="413"/>
      <c r="D1135" s="414"/>
      <c r="E1135" s="5"/>
      <c r="F1135" s="6">
        <v>0</v>
      </c>
      <c r="G1135" s="6">
        <v>0</v>
      </c>
      <c r="H1135" s="6">
        <v>0</v>
      </c>
      <c r="I1135" s="6">
        <v>0</v>
      </c>
      <c r="J1135" s="6">
        <v>0</v>
      </c>
      <c r="K1135" s="6">
        <v>0</v>
      </c>
      <c r="L1135" s="6">
        <v>0</v>
      </c>
    </row>
    <row r="1136" spans="1:13" s="181" customFormat="1" ht="26.25" customHeight="1" x14ac:dyDescent="0.2">
      <c r="A1136" s="265"/>
      <c r="B1136" s="266"/>
      <c r="C1136" s="267"/>
      <c r="D1136" s="268"/>
      <c r="E1136" s="266"/>
      <c r="F1136" s="269"/>
      <c r="G1136" s="269"/>
      <c r="H1136" s="269"/>
      <c r="I1136" s="269"/>
      <c r="J1136" s="269"/>
      <c r="K1136" s="269"/>
      <c r="L1136" s="269"/>
      <c r="M1136"/>
    </row>
    <row r="1137" spans="1:13" x14ac:dyDescent="0.2">
      <c r="A1137" s="16">
        <f>SUM(A1121+A1123+A1125+A1135)</f>
        <v>10</v>
      </c>
      <c r="B1137" s="17"/>
      <c r="C1137" s="417"/>
      <c r="D1137" s="418"/>
      <c r="E1137" s="17"/>
      <c r="F1137" s="9">
        <f t="shared" ref="F1137:L1137" si="198">SUM(F1121+F1123+F1125+F1135)</f>
        <v>73</v>
      </c>
      <c r="G1137" s="164">
        <f t="shared" si="198"/>
        <v>0</v>
      </c>
      <c r="H1137" s="164">
        <f t="shared" si="198"/>
        <v>0</v>
      </c>
      <c r="I1137" s="164">
        <f t="shared" si="198"/>
        <v>120</v>
      </c>
      <c r="J1137" s="164">
        <f t="shared" si="198"/>
        <v>141</v>
      </c>
      <c r="K1137" s="164">
        <f t="shared" si="198"/>
        <v>334</v>
      </c>
      <c r="L1137" s="164">
        <f t="shared" si="198"/>
        <v>828</v>
      </c>
    </row>
    <row r="1138" spans="1:13" x14ac:dyDescent="0.2">
      <c r="A1138" s="2"/>
      <c r="B1138" s="2"/>
      <c r="C1138" s="421"/>
      <c r="D1138" s="421"/>
      <c r="E1138" s="2"/>
      <c r="F1138" s="2"/>
      <c r="G1138" s="2"/>
      <c r="H1138" s="2"/>
      <c r="I1138" s="2"/>
      <c r="J1138" s="2"/>
      <c r="K1138" s="2"/>
      <c r="L1138" s="2"/>
    </row>
    <row r="1139" spans="1:13" ht="12.75" customHeight="1" x14ac:dyDescent="0.2">
      <c r="A1139" s="427" t="s">
        <v>3</v>
      </c>
      <c r="B1139" s="427"/>
      <c r="C1139" s="427"/>
      <c r="D1139" s="427"/>
      <c r="E1139" s="2"/>
      <c r="F1139" s="435" t="s">
        <v>13</v>
      </c>
      <c r="G1139" s="398"/>
      <c r="H1139" s="398"/>
      <c r="I1139" s="398"/>
      <c r="J1139" s="398"/>
      <c r="K1139" s="398"/>
      <c r="L1139" s="398"/>
    </row>
    <row r="1140" spans="1:13" ht="12.75" customHeight="1" x14ac:dyDescent="0.2">
      <c r="A1140" s="11" t="s">
        <v>53</v>
      </c>
      <c r="B1140" s="11" t="s">
        <v>54</v>
      </c>
      <c r="C1140" s="428" t="s">
        <v>55</v>
      </c>
      <c r="D1140" s="429"/>
      <c r="E1140" s="11" t="s">
        <v>56</v>
      </c>
      <c r="F1140" s="12"/>
      <c r="G1140" s="434" t="s">
        <v>57</v>
      </c>
      <c r="H1140" s="388"/>
      <c r="I1140" s="388"/>
      <c r="J1140" s="388"/>
      <c r="K1140" s="389"/>
      <c r="L1140" s="12"/>
    </row>
    <row r="1141" spans="1:13" ht="25.5" customHeight="1" x14ac:dyDescent="0.2">
      <c r="A1141" s="13"/>
      <c r="B1141" s="13" t="s">
        <v>58</v>
      </c>
      <c r="C1141" s="419" t="s">
        <v>59</v>
      </c>
      <c r="D1141" s="420"/>
      <c r="E1141" s="14" t="s">
        <v>60</v>
      </c>
      <c r="F1141" s="12" t="s">
        <v>61</v>
      </c>
      <c r="G1141" s="12" t="s">
        <v>62</v>
      </c>
      <c r="H1141" s="12" t="s">
        <v>63</v>
      </c>
      <c r="I1141" s="12" t="s">
        <v>64</v>
      </c>
      <c r="J1141" s="12" t="s">
        <v>65</v>
      </c>
      <c r="K1141" s="12" t="s">
        <v>66</v>
      </c>
      <c r="L1141" s="12" t="s">
        <v>67</v>
      </c>
    </row>
    <row r="1142" spans="1:13" x14ac:dyDescent="0.2">
      <c r="A1142" s="15">
        <f>COUNT(A1143:A1144)</f>
        <v>2</v>
      </c>
      <c r="B1142" s="5" t="s">
        <v>33</v>
      </c>
      <c r="C1142" s="413"/>
      <c r="D1142" s="414"/>
      <c r="E1142" s="5"/>
      <c r="F1142" s="6">
        <f t="shared" ref="F1142:L1142" si="199">SUM(F1143:F1152)</f>
        <v>1830</v>
      </c>
      <c r="G1142" s="6">
        <f t="shared" si="199"/>
        <v>52</v>
      </c>
      <c r="H1142" s="6">
        <f t="shared" si="199"/>
        <v>61</v>
      </c>
      <c r="I1142" s="6">
        <f t="shared" si="199"/>
        <v>154</v>
      </c>
      <c r="J1142" s="6">
        <f t="shared" si="199"/>
        <v>144</v>
      </c>
      <c r="K1142" s="6">
        <f t="shared" si="199"/>
        <v>2241</v>
      </c>
      <c r="L1142" s="6">
        <f t="shared" si="199"/>
        <v>4711</v>
      </c>
      <c r="M1142" s="124"/>
    </row>
    <row r="1143" spans="1:13" ht="38.25" customHeight="1" x14ac:dyDescent="0.2">
      <c r="A1143" s="162">
        <v>1</v>
      </c>
      <c r="B1143" s="7" t="s">
        <v>1255</v>
      </c>
      <c r="C1143" s="415" t="s">
        <v>1256</v>
      </c>
      <c r="D1143" s="416"/>
      <c r="E1143" s="381" t="s">
        <v>3613</v>
      </c>
      <c r="F1143" s="8">
        <v>198</v>
      </c>
      <c r="G1143" s="8">
        <v>9</v>
      </c>
      <c r="H1143" s="8"/>
      <c r="I1143" s="8"/>
      <c r="J1143" s="8"/>
      <c r="K1143" s="8">
        <v>207</v>
      </c>
      <c r="L1143" s="8">
        <v>432</v>
      </c>
    </row>
    <row r="1144" spans="1:13" s="124" customFormat="1" ht="25.5" customHeight="1" x14ac:dyDescent="0.2">
      <c r="A1144" s="162">
        <v>1</v>
      </c>
      <c r="B1144" s="141" t="s">
        <v>94</v>
      </c>
      <c r="C1144" s="439" t="s">
        <v>2211</v>
      </c>
      <c r="D1144" s="440"/>
      <c r="E1144" s="126" t="s">
        <v>2212</v>
      </c>
      <c r="F1144" s="8">
        <v>151</v>
      </c>
      <c r="G1144" s="8"/>
      <c r="H1144" s="8">
        <v>3</v>
      </c>
      <c r="I1144" s="8">
        <v>32</v>
      </c>
      <c r="J1144" s="8">
        <v>32</v>
      </c>
      <c r="K1144" s="8">
        <v>218</v>
      </c>
      <c r="L1144" s="8">
        <v>460</v>
      </c>
      <c r="M1144"/>
    </row>
    <row r="1145" spans="1:13" x14ac:dyDescent="0.2">
      <c r="A1145" s="15">
        <f>COUNT(A1146:A1155)</f>
        <v>10</v>
      </c>
      <c r="B1145" s="5" t="s">
        <v>34</v>
      </c>
      <c r="C1145" s="413"/>
      <c r="D1145" s="414"/>
      <c r="E1145" s="5"/>
      <c r="F1145" s="6">
        <f t="shared" ref="F1145:L1145" si="200">SUM(F1146:F1155)</f>
        <v>911</v>
      </c>
      <c r="G1145" s="6">
        <f t="shared" si="200"/>
        <v>23</v>
      </c>
      <c r="H1145" s="6">
        <f t="shared" si="200"/>
        <v>29</v>
      </c>
      <c r="I1145" s="6">
        <f t="shared" si="200"/>
        <v>61</v>
      </c>
      <c r="J1145" s="6">
        <f t="shared" si="200"/>
        <v>56</v>
      </c>
      <c r="K1145" s="6">
        <f t="shared" si="200"/>
        <v>1080</v>
      </c>
      <c r="L1145" s="6">
        <f t="shared" si="200"/>
        <v>2257</v>
      </c>
    </row>
    <row r="1146" spans="1:13" ht="38.25" customHeight="1" x14ac:dyDescent="0.2">
      <c r="A1146" s="162">
        <v>1</v>
      </c>
      <c r="B1146" s="7" t="s">
        <v>1261</v>
      </c>
      <c r="C1146" s="415" t="s">
        <v>1143</v>
      </c>
      <c r="D1146" s="416"/>
      <c r="E1146" s="7" t="s">
        <v>3242</v>
      </c>
      <c r="F1146" s="8">
        <v>101</v>
      </c>
      <c r="G1146" s="8"/>
      <c r="H1146" s="8"/>
      <c r="I1146" s="8"/>
      <c r="J1146" s="8">
        <v>12</v>
      </c>
      <c r="K1146" s="8">
        <v>113</v>
      </c>
      <c r="L1146" s="8">
        <v>226</v>
      </c>
    </row>
    <row r="1147" spans="1:13" ht="51" customHeight="1" x14ac:dyDescent="0.2">
      <c r="A1147" s="162">
        <v>1</v>
      </c>
      <c r="B1147" s="7" t="s">
        <v>1262</v>
      </c>
      <c r="C1147" s="415" t="s">
        <v>2810</v>
      </c>
      <c r="D1147" s="416"/>
      <c r="E1147" s="7" t="s">
        <v>3207</v>
      </c>
      <c r="F1147" s="8"/>
      <c r="G1147" s="8"/>
      <c r="H1147" s="8"/>
      <c r="I1147" s="8"/>
      <c r="J1147" s="8">
        <v>40</v>
      </c>
      <c r="K1147" s="8">
        <v>40</v>
      </c>
      <c r="L1147" s="8">
        <v>80</v>
      </c>
      <c r="M1147" s="124"/>
    </row>
    <row r="1148" spans="1:13" ht="51" customHeight="1" x14ac:dyDescent="0.2">
      <c r="A1148" s="162">
        <v>1</v>
      </c>
      <c r="B1148" s="7" t="s">
        <v>1257</v>
      </c>
      <c r="C1148" s="415" t="s">
        <v>2810</v>
      </c>
      <c r="D1148" s="416"/>
      <c r="E1148" s="7" t="s">
        <v>3207</v>
      </c>
      <c r="F1148" s="8"/>
      <c r="G1148" s="8"/>
      <c r="H1148" s="8"/>
      <c r="I1148" s="8">
        <v>38</v>
      </c>
      <c r="J1148" s="8"/>
      <c r="K1148" s="8">
        <v>38</v>
      </c>
      <c r="L1148" s="8">
        <v>96</v>
      </c>
    </row>
    <row r="1149" spans="1:13" s="124" customFormat="1" ht="38.25" customHeight="1" x14ac:dyDescent="0.2">
      <c r="A1149" s="162">
        <v>1</v>
      </c>
      <c r="B1149" s="141" t="s">
        <v>1258</v>
      </c>
      <c r="C1149" s="415" t="s">
        <v>1259</v>
      </c>
      <c r="D1149" s="416"/>
      <c r="E1149" s="125" t="s">
        <v>3283</v>
      </c>
      <c r="F1149" s="8">
        <v>88</v>
      </c>
      <c r="G1149" s="8"/>
      <c r="H1149" s="8"/>
      <c r="I1149" s="8"/>
      <c r="J1149" s="8"/>
      <c r="K1149" s="8">
        <v>88</v>
      </c>
      <c r="L1149" s="8">
        <v>176</v>
      </c>
      <c r="M1149"/>
    </row>
    <row r="1150" spans="1:13" ht="38.25" customHeight="1" x14ac:dyDescent="0.2">
      <c r="A1150" s="162">
        <v>1</v>
      </c>
      <c r="B1150" s="141" t="s">
        <v>1264</v>
      </c>
      <c r="C1150" s="415" t="s">
        <v>1105</v>
      </c>
      <c r="D1150" s="416"/>
      <c r="E1150" s="7" t="s">
        <v>3226</v>
      </c>
      <c r="F1150" s="8">
        <v>103</v>
      </c>
      <c r="G1150" s="8"/>
      <c r="H1150" s="8"/>
      <c r="I1150" s="8"/>
      <c r="J1150" s="8"/>
      <c r="K1150" s="8">
        <v>103</v>
      </c>
      <c r="L1150" s="8">
        <v>208</v>
      </c>
    </row>
    <row r="1151" spans="1:13" ht="38.25" customHeight="1" x14ac:dyDescent="0.2">
      <c r="A1151" s="162">
        <v>1</v>
      </c>
      <c r="B1151" s="141" t="s">
        <v>2554</v>
      </c>
      <c r="C1151" s="415" t="s">
        <v>2555</v>
      </c>
      <c r="D1151" s="416"/>
      <c r="E1151" s="7" t="s">
        <v>2556</v>
      </c>
      <c r="F1151" s="8">
        <v>48</v>
      </c>
      <c r="G1151" s="8"/>
      <c r="H1151" s="8">
        <v>29</v>
      </c>
      <c r="I1151" s="8">
        <v>23</v>
      </c>
      <c r="J1151" s="8">
        <v>4</v>
      </c>
      <c r="K1151" s="8">
        <f>SUM(F1151:J1151)</f>
        <v>104</v>
      </c>
      <c r="L1151" s="8">
        <v>244</v>
      </c>
    </row>
    <row r="1152" spans="1:13" ht="51" x14ac:dyDescent="0.2">
      <c r="A1152" s="162">
        <v>1</v>
      </c>
      <c r="B1152" s="7" t="s">
        <v>2685</v>
      </c>
      <c r="C1152" s="415" t="s">
        <v>1260</v>
      </c>
      <c r="D1152" s="416"/>
      <c r="E1152" s="7" t="s">
        <v>2926</v>
      </c>
      <c r="F1152" s="8">
        <v>230</v>
      </c>
      <c r="G1152" s="8">
        <v>20</v>
      </c>
      <c r="H1152" s="8"/>
      <c r="I1152" s="8"/>
      <c r="J1152" s="8"/>
      <c r="K1152" s="8">
        <v>250</v>
      </c>
      <c r="L1152" s="8">
        <v>532</v>
      </c>
      <c r="M1152" s="249"/>
    </row>
    <row r="1153" spans="1:13" ht="51" customHeight="1" x14ac:dyDescent="0.2">
      <c r="A1153" s="162">
        <v>1</v>
      </c>
      <c r="B1153" s="7" t="s">
        <v>1267</v>
      </c>
      <c r="C1153" s="415" t="s">
        <v>1268</v>
      </c>
      <c r="D1153" s="416"/>
      <c r="E1153" s="7" t="s">
        <v>3180</v>
      </c>
      <c r="F1153" s="8">
        <v>126</v>
      </c>
      <c r="G1153" s="8"/>
      <c r="H1153" s="8"/>
      <c r="I1153" s="8"/>
      <c r="J1153" s="8"/>
      <c r="K1153" s="8">
        <v>126</v>
      </c>
      <c r="L1153" s="8">
        <v>252</v>
      </c>
    </row>
    <row r="1154" spans="1:13" s="249" customFormat="1" ht="51" customHeight="1" x14ac:dyDescent="0.2">
      <c r="A1154" s="162">
        <v>1</v>
      </c>
      <c r="B1154" s="250" t="s">
        <v>2314</v>
      </c>
      <c r="C1154" s="415" t="s">
        <v>1265</v>
      </c>
      <c r="D1154" s="416"/>
      <c r="E1154" s="248" t="s">
        <v>3284</v>
      </c>
      <c r="F1154" s="8">
        <v>143</v>
      </c>
      <c r="G1154" s="8"/>
      <c r="H1154" s="8"/>
      <c r="I1154" s="8"/>
      <c r="J1154" s="8"/>
      <c r="K1154" s="8">
        <v>143</v>
      </c>
      <c r="L1154" s="8">
        <v>287</v>
      </c>
      <c r="M1154"/>
    </row>
    <row r="1155" spans="1:13" ht="51" x14ac:dyDescent="0.2">
      <c r="A1155" s="162">
        <v>1</v>
      </c>
      <c r="B1155" s="7" t="s">
        <v>2751</v>
      </c>
      <c r="C1155" s="415" t="s">
        <v>1081</v>
      </c>
      <c r="D1155" s="416"/>
      <c r="E1155" s="7" t="s">
        <v>2750</v>
      </c>
      <c r="F1155" s="8">
        <v>72</v>
      </c>
      <c r="G1155" s="8">
        <v>3</v>
      </c>
      <c r="H1155" s="8"/>
      <c r="I1155" s="8"/>
      <c r="J1155" s="8"/>
      <c r="K1155" s="8">
        <v>75</v>
      </c>
      <c r="L1155" s="8">
        <v>156</v>
      </c>
    </row>
    <row r="1156" spans="1:13" x14ac:dyDescent="0.2">
      <c r="A1156" s="15">
        <f>COUNT(A1157:A1163)</f>
        <v>7</v>
      </c>
      <c r="B1156" s="5" t="s">
        <v>35</v>
      </c>
      <c r="C1156" s="413"/>
      <c r="D1156" s="414"/>
      <c r="E1156" s="5"/>
      <c r="F1156" s="6">
        <f>SUM(F1157:F1163)</f>
        <v>795</v>
      </c>
      <c r="G1156" s="6">
        <f t="shared" ref="G1156:L1156" si="201">SUM(G1157:G1163)</f>
        <v>226</v>
      </c>
      <c r="H1156" s="6">
        <f t="shared" si="201"/>
        <v>121</v>
      </c>
      <c r="I1156" s="6">
        <f t="shared" si="201"/>
        <v>0</v>
      </c>
      <c r="J1156" s="6">
        <f t="shared" si="201"/>
        <v>0</v>
      </c>
      <c r="K1156" s="6">
        <f t="shared" si="201"/>
        <v>1142</v>
      </c>
      <c r="L1156" s="6">
        <f t="shared" si="201"/>
        <v>2283</v>
      </c>
      <c r="M1156" s="217"/>
    </row>
    <row r="1157" spans="1:13" ht="38.25" customHeight="1" x14ac:dyDescent="0.2">
      <c r="A1157" s="162">
        <v>1</v>
      </c>
      <c r="B1157" s="7" t="s">
        <v>1269</v>
      </c>
      <c r="C1157" s="415" t="s">
        <v>1037</v>
      </c>
      <c r="D1157" s="416"/>
      <c r="E1157" s="212" t="s">
        <v>3105</v>
      </c>
      <c r="F1157" s="8">
        <v>192</v>
      </c>
      <c r="G1157" s="8"/>
      <c r="H1157" s="8">
        <v>48</v>
      </c>
      <c r="I1157" s="8"/>
      <c r="J1157" s="8"/>
      <c r="K1157" s="8">
        <v>240</v>
      </c>
      <c r="L1157" s="8">
        <v>336</v>
      </c>
    </row>
    <row r="1158" spans="1:13" s="217" customFormat="1" ht="38.25" customHeight="1" x14ac:dyDescent="0.2">
      <c r="A1158" s="162">
        <v>1</v>
      </c>
      <c r="B1158" s="7" t="s">
        <v>1002</v>
      </c>
      <c r="C1158" s="415" t="s">
        <v>1263</v>
      </c>
      <c r="D1158" s="416"/>
      <c r="E1158" s="212" t="s">
        <v>3105</v>
      </c>
      <c r="F1158" s="8">
        <v>192</v>
      </c>
      <c r="G1158" s="8"/>
      <c r="H1158" s="8">
        <v>48</v>
      </c>
      <c r="I1158" s="8"/>
      <c r="J1158" s="8"/>
      <c r="K1158" s="8">
        <v>240</v>
      </c>
      <c r="L1158" s="8">
        <v>336</v>
      </c>
      <c r="M1158"/>
    </row>
    <row r="1159" spans="1:13" ht="51" customHeight="1" x14ac:dyDescent="0.2">
      <c r="A1159" s="162">
        <v>1</v>
      </c>
      <c r="B1159" s="7" t="s">
        <v>2752</v>
      </c>
      <c r="C1159" s="415" t="s">
        <v>1266</v>
      </c>
      <c r="D1159" s="416"/>
      <c r="E1159" s="7" t="s">
        <v>2750</v>
      </c>
      <c r="F1159" s="8">
        <v>134</v>
      </c>
      <c r="G1159" s="8">
        <v>29</v>
      </c>
      <c r="H1159" s="8"/>
      <c r="I1159" s="8"/>
      <c r="J1159" s="8"/>
      <c r="K1159" s="8">
        <v>163</v>
      </c>
      <c r="L1159" s="8">
        <v>252</v>
      </c>
    </row>
    <row r="1160" spans="1:13" ht="51" customHeight="1" x14ac:dyDescent="0.2">
      <c r="A1160" s="162">
        <v>1</v>
      </c>
      <c r="B1160" s="7" t="s">
        <v>1270</v>
      </c>
      <c r="C1160" s="415" t="s">
        <v>1271</v>
      </c>
      <c r="D1160" s="416"/>
      <c r="E1160" s="7" t="s">
        <v>3242</v>
      </c>
      <c r="F1160" s="8">
        <v>35</v>
      </c>
      <c r="G1160" s="8"/>
      <c r="H1160" s="8">
        <v>5</v>
      </c>
      <c r="I1160" s="8"/>
      <c r="J1160" s="8"/>
      <c r="K1160" s="8">
        <v>40</v>
      </c>
      <c r="L1160" s="8">
        <v>80</v>
      </c>
      <c r="M1160" s="259"/>
    </row>
    <row r="1161" spans="1:13" ht="51" customHeight="1" x14ac:dyDescent="0.2">
      <c r="A1161" s="162">
        <v>1</v>
      </c>
      <c r="B1161" s="7" t="s">
        <v>1272</v>
      </c>
      <c r="C1161" s="415" t="s">
        <v>1273</v>
      </c>
      <c r="D1161" s="416"/>
      <c r="E1161" s="7" t="s">
        <v>3285</v>
      </c>
      <c r="F1161" s="8">
        <v>140</v>
      </c>
      <c r="G1161" s="8">
        <v>27</v>
      </c>
      <c r="H1161" s="8">
        <v>16</v>
      </c>
      <c r="I1161" s="8"/>
      <c r="J1161" s="8"/>
      <c r="K1161" s="8">
        <v>183</v>
      </c>
      <c r="L1161" s="8">
        <v>422</v>
      </c>
      <c r="M1161" s="254"/>
    </row>
    <row r="1162" spans="1:13" s="259" customFormat="1" ht="51" customHeight="1" x14ac:dyDescent="0.2">
      <c r="A1162" s="162">
        <v>1</v>
      </c>
      <c r="B1162" s="260" t="s">
        <v>2577</v>
      </c>
      <c r="C1162" s="415" t="s">
        <v>2578</v>
      </c>
      <c r="D1162" s="416"/>
      <c r="E1162" s="260" t="s">
        <v>3180</v>
      </c>
      <c r="F1162" s="8">
        <v>59</v>
      </c>
      <c r="G1162" s="8">
        <v>71</v>
      </c>
      <c r="H1162" s="8"/>
      <c r="I1162" s="8"/>
      <c r="J1162" s="8"/>
      <c r="K1162" s="8">
        <v>130</v>
      </c>
      <c r="L1162" s="8">
        <v>359</v>
      </c>
      <c r="M1162"/>
    </row>
    <row r="1163" spans="1:13" s="254" customFormat="1" ht="51" customHeight="1" x14ac:dyDescent="0.2">
      <c r="A1163" s="162">
        <v>1</v>
      </c>
      <c r="B1163" s="253" t="s">
        <v>2567</v>
      </c>
      <c r="C1163" s="422" t="s">
        <v>2568</v>
      </c>
      <c r="D1163" s="423"/>
      <c r="E1163" s="253" t="s">
        <v>2569</v>
      </c>
      <c r="F1163" s="8">
        <v>43</v>
      </c>
      <c r="G1163" s="8">
        <v>99</v>
      </c>
      <c r="H1163" s="8">
        <v>4</v>
      </c>
      <c r="I1163" s="8"/>
      <c r="J1163" s="8"/>
      <c r="K1163" s="8">
        <v>146</v>
      </c>
      <c r="L1163" s="8">
        <v>498</v>
      </c>
      <c r="M1163"/>
    </row>
    <row r="1164" spans="1:13" x14ac:dyDescent="0.2">
      <c r="A1164" s="15">
        <f>COUNT(A1165)</f>
        <v>0</v>
      </c>
      <c r="B1164" s="5" t="s">
        <v>36</v>
      </c>
      <c r="C1164" s="413"/>
      <c r="D1164" s="414"/>
      <c r="E1164" s="5"/>
      <c r="F1164" s="6">
        <f>SUM(F1165)</f>
        <v>0</v>
      </c>
      <c r="G1164" s="6">
        <f t="shared" ref="G1164:L1164" si="202">SUM(G1165)</f>
        <v>0</v>
      </c>
      <c r="H1164" s="6">
        <f t="shared" si="202"/>
        <v>0</v>
      </c>
      <c r="I1164" s="6">
        <f t="shared" si="202"/>
        <v>0</v>
      </c>
      <c r="J1164" s="6">
        <f t="shared" si="202"/>
        <v>0</v>
      </c>
      <c r="K1164" s="6">
        <f t="shared" si="202"/>
        <v>0</v>
      </c>
      <c r="L1164" s="6">
        <f t="shared" si="202"/>
        <v>0</v>
      </c>
    </row>
    <row r="1165" spans="1:13" ht="25.5" x14ac:dyDescent="0.2">
      <c r="A1165" s="8"/>
      <c r="B1165" s="7"/>
      <c r="C1165" s="415" t="s">
        <v>226</v>
      </c>
      <c r="D1165" s="416"/>
      <c r="E1165" s="7" t="s">
        <v>227</v>
      </c>
      <c r="F1165" s="8"/>
      <c r="G1165" s="8"/>
      <c r="H1165" s="8"/>
      <c r="I1165" s="8"/>
      <c r="J1165" s="8"/>
      <c r="K1165" s="8"/>
      <c r="L1165" s="8"/>
    </row>
    <row r="1166" spans="1:13" x14ac:dyDescent="0.2">
      <c r="A1166" s="16">
        <f>SUM(A1142+A1145+A1156+A1164)</f>
        <v>19</v>
      </c>
      <c r="B1166" s="17"/>
      <c r="C1166" s="417"/>
      <c r="D1166" s="418"/>
      <c r="E1166" s="17"/>
      <c r="F1166" s="9">
        <f t="shared" ref="F1166:L1166" si="203">SUM(F1142+F1145+F1156+F1164)</f>
        <v>3536</v>
      </c>
      <c r="G1166" s="164">
        <f t="shared" si="203"/>
        <v>301</v>
      </c>
      <c r="H1166" s="164">
        <f t="shared" si="203"/>
        <v>211</v>
      </c>
      <c r="I1166" s="164">
        <f t="shared" si="203"/>
        <v>215</v>
      </c>
      <c r="J1166" s="164">
        <f t="shared" si="203"/>
        <v>200</v>
      </c>
      <c r="K1166" s="164">
        <f t="shared" si="203"/>
        <v>4463</v>
      </c>
      <c r="L1166" s="164">
        <f t="shared" si="203"/>
        <v>9251</v>
      </c>
    </row>
    <row r="1167" spans="1:13" x14ac:dyDescent="0.2">
      <c r="A1167" s="2"/>
      <c r="B1167" s="2"/>
      <c r="C1167" s="421"/>
      <c r="D1167" s="421"/>
      <c r="E1167" s="2"/>
      <c r="F1167" s="2"/>
      <c r="G1167" s="2"/>
      <c r="H1167" s="2"/>
      <c r="I1167" s="2"/>
      <c r="J1167" s="2"/>
      <c r="K1167" s="2"/>
      <c r="L1167" s="2"/>
    </row>
    <row r="1168" spans="1:13" ht="12.75" customHeight="1" x14ac:dyDescent="0.2">
      <c r="A1168" s="427" t="s">
        <v>4</v>
      </c>
      <c r="B1168" s="427"/>
      <c r="C1168" s="427"/>
      <c r="D1168" s="427"/>
      <c r="E1168" s="2"/>
      <c r="F1168" s="435" t="s">
        <v>13</v>
      </c>
      <c r="G1168" s="398"/>
      <c r="H1168" s="398"/>
      <c r="I1168" s="398"/>
      <c r="J1168" s="398"/>
      <c r="K1168" s="398"/>
      <c r="L1168" s="398"/>
    </row>
    <row r="1169" spans="1:13" ht="12.75" customHeight="1" x14ac:dyDescent="0.2">
      <c r="A1169" s="11" t="s">
        <v>53</v>
      </c>
      <c r="B1169" s="11" t="s">
        <v>54</v>
      </c>
      <c r="C1169" s="428" t="s">
        <v>55</v>
      </c>
      <c r="D1169" s="429"/>
      <c r="E1169" s="11" t="s">
        <v>56</v>
      </c>
      <c r="F1169" s="12"/>
      <c r="G1169" s="434" t="s">
        <v>57</v>
      </c>
      <c r="H1169" s="388"/>
      <c r="I1169" s="388"/>
      <c r="J1169" s="388"/>
      <c r="K1169" s="389"/>
      <c r="L1169" s="12"/>
    </row>
    <row r="1170" spans="1:13" ht="25.5" customHeight="1" x14ac:dyDescent="0.2">
      <c r="A1170" s="13"/>
      <c r="B1170" s="13" t="s">
        <v>58</v>
      </c>
      <c r="C1170" s="419" t="s">
        <v>59</v>
      </c>
      <c r="D1170" s="420"/>
      <c r="E1170" s="14" t="s">
        <v>60</v>
      </c>
      <c r="F1170" s="12" t="s">
        <v>61</v>
      </c>
      <c r="G1170" s="12" t="s">
        <v>62</v>
      </c>
      <c r="H1170" s="12" t="s">
        <v>63</v>
      </c>
      <c r="I1170" s="12" t="s">
        <v>64</v>
      </c>
      <c r="J1170" s="12" t="s">
        <v>65</v>
      </c>
      <c r="K1170" s="12" t="s">
        <v>66</v>
      </c>
      <c r="L1170" s="12" t="s">
        <v>67</v>
      </c>
    </row>
    <row r="1171" spans="1:13" x14ac:dyDescent="0.2">
      <c r="A1171" s="15">
        <f>COUNT(A1172)</f>
        <v>0</v>
      </c>
      <c r="B1171" s="5" t="s">
        <v>33</v>
      </c>
      <c r="C1171" s="413"/>
      <c r="D1171" s="414"/>
      <c r="E1171" s="5"/>
      <c r="F1171" s="6">
        <f>SUM(F1172)</f>
        <v>0</v>
      </c>
      <c r="G1171" s="6">
        <f t="shared" ref="G1171:L1171" si="204">SUM(G1172)</f>
        <v>0</v>
      </c>
      <c r="H1171" s="6">
        <f t="shared" si="204"/>
        <v>0</v>
      </c>
      <c r="I1171" s="6">
        <f t="shared" si="204"/>
        <v>0</v>
      </c>
      <c r="J1171" s="6">
        <f t="shared" si="204"/>
        <v>0</v>
      </c>
      <c r="K1171" s="6">
        <f t="shared" si="204"/>
        <v>0</v>
      </c>
      <c r="L1171" s="6">
        <f t="shared" si="204"/>
        <v>0</v>
      </c>
    </row>
    <row r="1172" spans="1:13" ht="25.5" x14ac:dyDescent="0.2">
      <c r="A1172" s="162"/>
      <c r="B1172" s="7"/>
      <c r="C1172" s="415" t="s">
        <v>226</v>
      </c>
      <c r="D1172" s="416"/>
      <c r="E1172" s="7" t="s">
        <v>227</v>
      </c>
      <c r="F1172" s="8"/>
      <c r="G1172" s="8"/>
      <c r="H1172" s="8"/>
      <c r="I1172" s="8"/>
      <c r="J1172" s="8"/>
      <c r="K1172" s="8"/>
      <c r="L1172" s="8"/>
    </row>
    <row r="1173" spans="1:13" x14ac:dyDescent="0.2">
      <c r="A1173" s="15">
        <f>COUNT(A1174:A1178)</f>
        <v>5</v>
      </c>
      <c r="B1173" s="5" t="s">
        <v>34</v>
      </c>
      <c r="C1173" s="413"/>
      <c r="D1173" s="414"/>
      <c r="E1173" s="5"/>
      <c r="F1173" s="6">
        <f t="shared" ref="F1173:L1173" si="205">SUM(F1174:F1178)</f>
        <v>0</v>
      </c>
      <c r="G1173" s="6">
        <f t="shared" si="205"/>
        <v>0</v>
      </c>
      <c r="H1173" s="6">
        <f t="shared" si="205"/>
        <v>0</v>
      </c>
      <c r="I1173" s="6">
        <f t="shared" si="205"/>
        <v>58</v>
      </c>
      <c r="J1173" s="6">
        <f t="shared" si="205"/>
        <v>165</v>
      </c>
      <c r="K1173" s="6">
        <f t="shared" si="205"/>
        <v>223</v>
      </c>
      <c r="L1173" s="6">
        <f t="shared" si="205"/>
        <v>613</v>
      </c>
    </row>
    <row r="1174" spans="1:13" ht="38.25" customHeight="1" x14ac:dyDescent="0.2">
      <c r="A1174" s="162">
        <v>1</v>
      </c>
      <c r="B1174" s="141" t="s">
        <v>1274</v>
      </c>
      <c r="C1174" s="415" t="s">
        <v>1275</v>
      </c>
      <c r="D1174" s="416"/>
      <c r="E1174" s="7" t="s">
        <v>3286</v>
      </c>
      <c r="F1174" s="8"/>
      <c r="G1174" s="8"/>
      <c r="H1174" s="8"/>
      <c r="I1174" s="8">
        <v>4</v>
      </c>
      <c r="J1174" s="8">
        <v>8</v>
      </c>
      <c r="K1174" s="8">
        <v>12</v>
      </c>
      <c r="L1174" s="8">
        <v>27</v>
      </c>
    </row>
    <row r="1175" spans="1:13" ht="38.25" customHeight="1" x14ac:dyDescent="0.2">
      <c r="A1175" s="162">
        <v>1</v>
      </c>
      <c r="B1175" s="141" t="s">
        <v>1276</v>
      </c>
      <c r="C1175" s="415" t="s">
        <v>1277</v>
      </c>
      <c r="D1175" s="416"/>
      <c r="E1175" s="7" t="s">
        <v>3287</v>
      </c>
      <c r="F1175" s="8"/>
      <c r="G1175" s="8"/>
      <c r="H1175" s="8"/>
      <c r="I1175" s="8">
        <v>3</v>
      </c>
      <c r="J1175" s="8">
        <v>20</v>
      </c>
      <c r="K1175" s="8">
        <v>23</v>
      </c>
      <c r="L1175" s="8">
        <v>77</v>
      </c>
    </row>
    <row r="1176" spans="1:13" ht="38.25" customHeight="1" x14ac:dyDescent="0.2">
      <c r="A1176" s="162">
        <v>1</v>
      </c>
      <c r="B1176" s="141" t="s">
        <v>754</v>
      </c>
      <c r="C1176" s="415" t="s">
        <v>1278</v>
      </c>
      <c r="D1176" s="416"/>
      <c r="E1176" s="7" t="s">
        <v>3288</v>
      </c>
      <c r="F1176" s="8"/>
      <c r="G1176" s="8"/>
      <c r="H1176" s="8"/>
      <c r="I1176" s="8">
        <v>8</v>
      </c>
      <c r="J1176" s="8">
        <v>8</v>
      </c>
      <c r="K1176" s="8">
        <v>16</v>
      </c>
      <c r="L1176" s="8">
        <v>40</v>
      </c>
    </row>
    <row r="1177" spans="1:13" ht="38.25" customHeight="1" x14ac:dyDescent="0.2">
      <c r="A1177" s="162">
        <v>1</v>
      </c>
      <c r="B1177" s="141" t="s">
        <v>1280</v>
      </c>
      <c r="C1177" s="415" t="s">
        <v>1281</v>
      </c>
      <c r="D1177" s="416"/>
      <c r="E1177" s="7" t="s">
        <v>1282</v>
      </c>
      <c r="F1177" s="8"/>
      <c r="G1177" s="8"/>
      <c r="H1177" s="8"/>
      <c r="I1177" s="8"/>
      <c r="J1177" s="8">
        <v>66</v>
      </c>
      <c r="K1177" s="8">
        <v>66</v>
      </c>
      <c r="L1177" s="8">
        <v>198</v>
      </c>
    </row>
    <row r="1178" spans="1:13" s="124" customFormat="1" ht="38.25" customHeight="1" x14ac:dyDescent="0.2">
      <c r="A1178" s="162">
        <v>1</v>
      </c>
      <c r="B1178" s="141" t="s">
        <v>2213</v>
      </c>
      <c r="C1178" s="439" t="s">
        <v>1143</v>
      </c>
      <c r="D1178" s="440"/>
      <c r="E1178" s="126" t="s">
        <v>3242</v>
      </c>
      <c r="F1178" s="8"/>
      <c r="G1178" s="8"/>
      <c r="H1178" s="8"/>
      <c r="I1178" s="8">
        <v>43</v>
      </c>
      <c r="J1178" s="8">
        <v>63</v>
      </c>
      <c r="K1178" s="8">
        <v>106</v>
      </c>
      <c r="L1178" s="8">
        <v>271</v>
      </c>
      <c r="M1178"/>
    </row>
    <row r="1179" spans="1:13" x14ac:dyDescent="0.2">
      <c r="A1179" s="15">
        <f>COUNT(A1180:A1185)</f>
        <v>6</v>
      </c>
      <c r="B1179" s="5" t="s">
        <v>35</v>
      </c>
      <c r="C1179" s="413"/>
      <c r="D1179" s="414"/>
      <c r="E1179" s="5"/>
      <c r="F1179" s="6">
        <f t="shared" ref="F1179:L1179" si="206">SUM(F1180:F1185)</f>
        <v>0</v>
      </c>
      <c r="G1179" s="6">
        <f t="shared" si="206"/>
        <v>0</v>
      </c>
      <c r="H1179" s="6">
        <f t="shared" si="206"/>
        <v>0</v>
      </c>
      <c r="I1179" s="6">
        <f t="shared" si="206"/>
        <v>77</v>
      </c>
      <c r="J1179" s="6">
        <f t="shared" si="206"/>
        <v>164</v>
      </c>
      <c r="K1179" s="6">
        <f t="shared" si="206"/>
        <v>241</v>
      </c>
      <c r="L1179" s="6">
        <f t="shared" si="206"/>
        <v>503</v>
      </c>
    </row>
    <row r="1180" spans="1:13" ht="38.25" customHeight="1" x14ac:dyDescent="0.2">
      <c r="A1180" s="162">
        <v>1</v>
      </c>
      <c r="B1180" s="7" t="s">
        <v>1283</v>
      </c>
      <c r="C1180" s="415" t="s">
        <v>1284</v>
      </c>
      <c r="D1180" s="416"/>
      <c r="E1180" s="7" t="s">
        <v>3289</v>
      </c>
      <c r="F1180" s="8"/>
      <c r="G1180" s="8"/>
      <c r="H1180" s="8"/>
      <c r="I1180" s="8">
        <v>13</v>
      </c>
      <c r="J1180" s="8">
        <v>6</v>
      </c>
      <c r="K1180" s="8">
        <v>19</v>
      </c>
      <c r="L1180" s="8">
        <v>38</v>
      </c>
    </row>
    <row r="1181" spans="1:13" ht="38.25" customHeight="1" x14ac:dyDescent="0.2">
      <c r="A1181" s="162">
        <v>1</v>
      </c>
      <c r="B1181" s="7" t="s">
        <v>1285</v>
      </c>
      <c r="C1181" s="415" t="s">
        <v>1286</v>
      </c>
      <c r="D1181" s="416"/>
      <c r="E1181" s="7" t="s">
        <v>3290</v>
      </c>
      <c r="F1181" s="8"/>
      <c r="G1181" s="8"/>
      <c r="H1181" s="8"/>
      <c r="I1181" s="8">
        <v>4</v>
      </c>
      <c r="J1181" s="8">
        <v>22</v>
      </c>
      <c r="K1181" s="8">
        <v>26</v>
      </c>
      <c r="L1181" s="8">
        <v>59</v>
      </c>
    </row>
    <row r="1182" spans="1:13" ht="38.25" customHeight="1" x14ac:dyDescent="0.2">
      <c r="A1182" s="162">
        <v>1</v>
      </c>
      <c r="B1182" s="7" t="s">
        <v>1287</v>
      </c>
      <c r="C1182" s="415" t="s">
        <v>1288</v>
      </c>
      <c r="D1182" s="416"/>
      <c r="E1182" s="7" t="s">
        <v>3290</v>
      </c>
      <c r="F1182" s="8"/>
      <c r="G1182" s="8"/>
      <c r="H1182" s="8"/>
      <c r="I1182" s="8"/>
      <c r="J1182" s="8">
        <v>36</v>
      </c>
      <c r="K1182" s="8">
        <v>36</v>
      </c>
      <c r="L1182" s="8">
        <v>72</v>
      </c>
      <c r="M1182" s="272"/>
    </row>
    <row r="1183" spans="1:13" ht="38.25" customHeight="1" x14ac:dyDescent="0.2">
      <c r="A1183" s="162">
        <v>1</v>
      </c>
      <c r="B1183" s="7" t="s">
        <v>1180</v>
      </c>
      <c r="C1183" s="415" t="s">
        <v>1181</v>
      </c>
      <c r="D1183" s="416"/>
      <c r="E1183" s="7" t="s">
        <v>3258</v>
      </c>
      <c r="F1183" s="8"/>
      <c r="G1183" s="8"/>
      <c r="H1183" s="8"/>
      <c r="I1183" s="8">
        <v>4</v>
      </c>
      <c r="J1183" s="8"/>
      <c r="K1183" s="8">
        <v>4</v>
      </c>
      <c r="L1183" s="8">
        <v>16</v>
      </c>
    </row>
    <row r="1184" spans="1:13" s="272" customFormat="1" ht="38.25" customHeight="1" x14ac:dyDescent="0.2">
      <c r="A1184" s="162">
        <v>1</v>
      </c>
      <c r="B1184" s="271" t="s">
        <v>2615</v>
      </c>
      <c r="C1184" s="422" t="s">
        <v>2616</v>
      </c>
      <c r="D1184" s="423"/>
      <c r="E1184" s="271" t="s">
        <v>2617</v>
      </c>
      <c r="F1184" s="8"/>
      <c r="G1184" s="8"/>
      <c r="H1184" s="8"/>
      <c r="I1184" s="8">
        <v>52</v>
      </c>
      <c r="J1184" s="8">
        <v>88</v>
      </c>
      <c r="K1184" s="8">
        <v>140</v>
      </c>
      <c r="L1184" s="8">
        <v>286</v>
      </c>
      <c r="M1184"/>
    </row>
    <row r="1185" spans="1:13" ht="38.25" customHeight="1" x14ac:dyDescent="0.2">
      <c r="A1185" s="162">
        <v>1</v>
      </c>
      <c r="B1185" s="7" t="s">
        <v>1219</v>
      </c>
      <c r="C1185" s="415" t="s">
        <v>1143</v>
      </c>
      <c r="D1185" s="416"/>
      <c r="E1185" s="7" t="s">
        <v>3242</v>
      </c>
      <c r="F1185" s="8"/>
      <c r="G1185" s="8"/>
      <c r="H1185" s="8"/>
      <c r="I1185" s="8">
        <v>4</v>
      </c>
      <c r="J1185" s="8">
        <v>12</v>
      </c>
      <c r="K1185" s="8">
        <v>16</v>
      </c>
      <c r="L1185" s="8">
        <v>32</v>
      </c>
    </row>
    <row r="1186" spans="1:13" x14ac:dyDescent="0.2">
      <c r="A1186" s="15">
        <f>COUNT(A1187)</f>
        <v>0</v>
      </c>
      <c r="B1186" s="5" t="s">
        <v>36</v>
      </c>
      <c r="C1186" s="413"/>
      <c r="D1186" s="414"/>
      <c r="E1186" s="5"/>
      <c r="F1186" s="6">
        <f>SUM(F1187)</f>
        <v>0</v>
      </c>
      <c r="G1186" s="6">
        <f t="shared" ref="G1186:L1186" si="207">SUM(G1187)</f>
        <v>0</v>
      </c>
      <c r="H1186" s="6">
        <f t="shared" si="207"/>
        <v>0</v>
      </c>
      <c r="I1186" s="6">
        <f t="shared" si="207"/>
        <v>0</v>
      </c>
      <c r="J1186" s="6">
        <f t="shared" si="207"/>
        <v>0</v>
      </c>
      <c r="K1186" s="6">
        <f t="shared" si="207"/>
        <v>0</v>
      </c>
      <c r="L1186" s="6">
        <f t="shared" si="207"/>
        <v>0</v>
      </c>
    </row>
    <row r="1187" spans="1:13" ht="25.5" x14ac:dyDescent="0.2">
      <c r="A1187" s="8"/>
      <c r="B1187" s="7"/>
      <c r="C1187" s="415" t="s">
        <v>226</v>
      </c>
      <c r="D1187" s="416"/>
      <c r="E1187" s="7" t="s">
        <v>227</v>
      </c>
      <c r="F1187" s="8"/>
      <c r="G1187" s="8"/>
      <c r="H1187" s="8"/>
      <c r="I1187" s="8"/>
      <c r="J1187" s="8"/>
      <c r="K1187" s="8"/>
      <c r="L1187" s="8"/>
    </row>
    <row r="1188" spans="1:13" x14ac:dyDescent="0.2">
      <c r="A1188" s="16">
        <v>12</v>
      </c>
      <c r="B1188" s="17"/>
      <c r="C1188" s="417"/>
      <c r="D1188" s="418"/>
      <c r="E1188" s="17"/>
      <c r="F1188" s="9">
        <f t="shared" ref="F1188:L1188" si="208">SUM(F1171+F1173+F1179+F1186)</f>
        <v>0</v>
      </c>
      <c r="G1188" s="164">
        <f t="shared" si="208"/>
        <v>0</v>
      </c>
      <c r="H1188" s="164">
        <f t="shared" si="208"/>
        <v>0</v>
      </c>
      <c r="I1188" s="164">
        <f t="shared" si="208"/>
        <v>135</v>
      </c>
      <c r="J1188" s="164">
        <f t="shared" si="208"/>
        <v>329</v>
      </c>
      <c r="K1188" s="164">
        <f t="shared" si="208"/>
        <v>464</v>
      </c>
      <c r="L1188" s="164">
        <f t="shared" si="208"/>
        <v>1116</v>
      </c>
    </row>
    <row r="1189" spans="1:13" x14ac:dyDescent="0.2">
      <c r="A1189" s="2"/>
      <c r="B1189" s="2"/>
      <c r="C1189" s="421"/>
      <c r="D1189" s="421"/>
      <c r="E1189" s="2"/>
      <c r="F1189" s="2"/>
      <c r="G1189" s="2"/>
      <c r="H1189" s="2"/>
      <c r="I1189" s="2"/>
      <c r="J1189" s="2"/>
      <c r="K1189" s="2"/>
      <c r="L1189" s="2"/>
    </row>
    <row r="1190" spans="1:13" x14ac:dyDescent="0.2">
      <c r="A1190" s="427" t="s">
        <v>5</v>
      </c>
      <c r="B1190" s="427"/>
      <c r="C1190" s="427"/>
      <c r="D1190" s="427"/>
      <c r="E1190" s="2"/>
      <c r="F1190" s="435" t="s">
        <v>13</v>
      </c>
      <c r="G1190" s="398"/>
      <c r="H1190" s="398"/>
      <c r="I1190" s="398"/>
      <c r="J1190" s="398"/>
      <c r="K1190" s="398"/>
      <c r="L1190" s="398"/>
    </row>
    <row r="1191" spans="1:13" ht="12.75" customHeight="1" x14ac:dyDescent="0.2">
      <c r="A1191" s="11" t="s">
        <v>53</v>
      </c>
      <c r="B1191" s="11" t="s">
        <v>54</v>
      </c>
      <c r="C1191" s="428" t="s">
        <v>55</v>
      </c>
      <c r="D1191" s="429"/>
      <c r="E1191" s="11" t="s">
        <v>56</v>
      </c>
      <c r="F1191" s="434" t="s">
        <v>57</v>
      </c>
      <c r="G1191" s="388"/>
      <c r="H1191" s="388"/>
      <c r="I1191" s="389"/>
      <c r="J1191" s="12"/>
    </row>
    <row r="1192" spans="1:13" ht="25.5" customHeight="1" x14ac:dyDescent="0.2">
      <c r="A1192" s="13"/>
      <c r="B1192" s="13" t="s">
        <v>58</v>
      </c>
      <c r="C1192" s="419" t="s">
        <v>59</v>
      </c>
      <c r="D1192" s="420"/>
      <c r="E1192" s="14" t="s">
        <v>60</v>
      </c>
      <c r="F1192" s="12" t="s">
        <v>294</v>
      </c>
      <c r="G1192" s="12" t="s">
        <v>295</v>
      </c>
      <c r="H1192" s="18" t="s">
        <v>296</v>
      </c>
      <c r="I1192" s="12" t="s">
        <v>66</v>
      </c>
      <c r="J1192" s="12" t="s">
        <v>297</v>
      </c>
    </row>
    <row r="1193" spans="1:13" x14ac:dyDescent="0.2">
      <c r="A1193" s="15">
        <f>COUNT(A1194:A1203)</f>
        <v>10</v>
      </c>
      <c r="B1193" s="5" t="s">
        <v>33</v>
      </c>
      <c r="C1193" s="413"/>
      <c r="D1193" s="414"/>
      <c r="E1193" s="5"/>
      <c r="F1193" s="6">
        <f>SUM(F1194:F1203)</f>
        <v>549</v>
      </c>
      <c r="G1193" s="6">
        <f t="shared" ref="G1193:J1193" si="209">SUM(G1194:G1203)</f>
        <v>658</v>
      </c>
      <c r="H1193" s="6">
        <f t="shared" si="209"/>
        <v>44</v>
      </c>
      <c r="I1193" s="6">
        <f t="shared" si="209"/>
        <v>1251</v>
      </c>
      <c r="J1193" s="6">
        <f t="shared" si="209"/>
        <v>3729</v>
      </c>
      <c r="M1193" s="227"/>
    </row>
    <row r="1194" spans="1:13" ht="51" customHeight="1" x14ac:dyDescent="0.2">
      <c r="A1194" s="162">
        <v>1</v>
      </c>
      <c r="B1194" s="7" t="s">
        <v>1289</v>
      </c>
      <c r="C1194" s="415" t="s">
        <v>1290</v>
      </c>
      <c r="D1194" s="416"/>
      <c r="E1194" s="7" t="s">
        <v>3291</v>
      </c>
      <c r="F1194" s="8">
        <v>5</v>
      </c>
      <c r="G1194" s="8">
        <v>45</v>
      </c>
      <c r="H1194" s="8"/>
      <c r="I1194" s="8">
        <v>50</v>
      </c>
      <c r="J1194" s="8">
        <v>150</v>
      </c>
    </row>
    <row r="1195" spans="1:13" s="227" customFormat="1" ht="51" customHeight="1" x14ac:dyDescent="0.2">
      <c r="A1195" s="162">
        <v>1</v>
      </c>
      <c r="B1195" s="228" t="s">
        <v>2506</v>
      </c>
      <c r="C1195" s="422" t="s">
        <v>2507</v>
      </c>
      <c r="D1195" s="423"/>
      <c r="E1195" s="228" t="s">
        <v>2562</v>
      </c>
      <c r="F1195" s="8"/>
      <c r="G1195" s="8">
        <v>36</v>
      </c>
      <c r="H1195" s="8"/>
      <c r="I1195" s="8">
        <v>36</v>
      </c>
      <c r="J1195" s="8">
        <v>108</v>
      </c>
      <c r="M1195"/>
    </row>
    <row r="1196" spans="1:13" ht="38.25" customHeight="1" x14ac:dyDescent="0.2">
      <c r="A1196" s="162">
        <v>1</v>
      </c>
      <c r="B1196" s="7" t="s">
        <v>950</v>
      </c>
      <c r="C1196" s="415" t="s">
        <v>1291</v>
      </c>
      <c r="D1196" s="416"/>
      <c r="E1196" s="7" t="s">
        <v>3292</v>
      </c>
      <c r="F1196" s="8">
        <v>46</v>
      </c>
      <c r="G1196" s="8">
        <v>20</v>
      </c>
      <c r="H1196" s="8"/>
      <c r="I1196" s="8">
        <v>66</v>
      </c>
      <c r="J1196" s="8">
        <v>198</v>
      </c>
    </row>
    <row r="1197" spans="1:13" ht="38.25" customHeight="1" x14ac:dyDescent="0.2">
      <c r="A1197" s="162">
        <v>1</v>
      </c>
      <c r="B1197" s="7" t="s">
        <v>1292</v>
      </c>
      <c r="C1197" s="415" t="s">
        <v>1293</v>
      </c>
      <c r="D1197" s="416"/>
      <c r="E1197" s="7" t="s">
        <v>3267</v>
      </c>
      <c r="F1197" s="8">
        <v>100</v>
      </c>
      <c r="G1197" s="8">
        <v>400</v>
      </c>
      <c r="H1197" s="8"/>
      <c r="I1197" s="8">
        <v>500</v>
      </c>
      <c r="J1197" s="8">
        <v>1500</v>
      </c>
    </row>
    <row r="1198" spans="1:13" ht="38.25" customHeight="1" x14ac:dyDescent="0.2">
      <c r="A1198" s="162">
        <v>1</v>
      </c>
      <c r="B1198" s="7" t="s">
        <v>1294</v>
      </c>
      <c r="C1198" s="415" t="s">
        <v>1295</v>
      </c>
      <c r="D1198" s="416"/>
      <c r="E1198" s="7" t="s">
        <v>3293</v>
      </c>
      <c r="F1198" s="8">
        <v>99</v>
      </c>
      <c r="G1198" s="8">
        <v>44</v>
      </c>
      <c r="H1198" s="8"/>
      <c r="I1198" s="8">
        <v>143</v>
      </c>
      <c r="J1198" s="8">
        <v>429</v>
      </c>
    </row>
    <row r="1199" spans="1:13" ht="38.25" customHeight="1" x14ac:dyDescent="0.2">
      <c r="A1199" s="162">
        <v>1</v>
      </c>
      <c r="B1199" s="7" t="s">
        <v>1296</v>
      </c>
      <c r="C1199" s="415" t="s">
        <v>1297</v>
      </c>
      <c r="D1199" s="416"/>
      <c r="E1199" s="7" t="s">
        <v>3294</v>
      </c>
      <c r="F1199" s="8">
        <v>65</v>
      </c>
      <c r="G1199" s="8">
        <v>50</v>
      </c>
      <c r="H1199" s="8">
        <v>44</v>
      </c>
      <c r="I1199" s="8">
        <v>159</v>
      </c>
      <c r="J1199" s="8">
        <v>453</v>
      </c>
    </row>
    <row r="1200" spans="1:13" ht="63.75" customHeight="1" x14ac:dyDescent="0.2">
      <c r="A1200" s="162">
        <v>1</v>
      </c>
      <c r="B1200" s="141" t="s">
        <v>1298</v>
      </c>
      <c r="C1200" s="415" t="s">
        <v>1299</v>
      </c>
      <c r="D1200" s="416"/>
      <c r="E1200" s="7" t="s">
        <v>3295</v>
      </c>
      <c r="F1200" s="8">
        <v>56</v>
      </c>
      <c r="G1200" s="8">
        <v>6</v>
      </c>
      <c r="H1200" s="8"/>
      <c r="I1200" s="8">
        <v>62</v>
      </c>
      <c r="J1200" s="8">
        <v>186</v>
      </c>
    </row>
    <row r="1201" spans="1:13" ht="38.25" customHeight="1" x14ac:dyDescent="0.2">
      <c r="A1201" s="162">
        <v>1</v>
      </c>
      <c r="B1201" s="7" t="s">
        <v>1026</v>
      </c>
      <c r="C1201" s="415" t="s">
        <v>1300</v>
      </c>
      <c r="D1201" s="416"/>
      <c r="E1201" s="7" t="s">
        <v>3296</v>
      </c>
      <c r="F1201" s="8">
        <v>19</v>
      </c>
      <c r="G1201" s="8">
        <v>6</v>
      </c>
      <c r="H1201" s="8"/>
      <c r="I1201" s="8">
        <v>25</v>
      </c>
      <c r="J1201" s="8">
        <v>75</v>
      </c>
    </row>
    <row r="1202" spans="1:13" ht="38.25" customHeight="1" x14ac:dyDescent="0.2">
      <c r="A1202" s="162">
        <v>1</v>
      </c>
      <c r="B1202" s="7" t="s">
        <v>1301</v>
      </c>
      <c r="C1202" s="415" t="s">
        <v>1302</v>
      </c>
      <c r="D1202" s="416"/>
      <c r="E1202" s="7" t="s">
        <v>3297</v>
      </c>
      <c r="F1202" s="8">
        <v>57</v>
      </c>
      <c r="G1202" s="8">
        <v>13</v>
      </c>
      <c r="H1202" s="8"/>
      <c r="I1202" s="8">
        <v>70</v>
      </c>
      <c r="J1202" s="8">
        <v>210</v>
      </c>
    </row>
    <row r="1203" spans="1:13" ht="38.25" customHeight="1" x14ac:dyDescent="0.2">
      <c r="A1203" s="162">
        <v>1</v>
      </c>
      <c r="B1203" s="7" t="s">
        <v>1303</v>
      </c>
      <c r="C1203" s="415" t="s">
        <v>1008</v>
      </c>
      <c r="D1203" s="416"/>
      <c r="E1203" s="7" t="s">
        <v>3297</v>
      </c>
      <c r="F1203" s="8">
        <v>102</v>
      </c>
      <c r="G1203" s="8">
        <v>38</v>
      </c>
      <c r="H1203" s="8"/>
      <c r="I1203" s="8">
        <v>140</v>
      </c>
      <c r="J1203" s="8">
        <v>420</v>
      </c>
    </row>
    <row r="1204" spans="1:13" x14ac:dyDescent="0.2">
      <c r="A1204" s="15">
        <f>COUNT(A1205:A1211)</f>
        <v>7</v>
      </c>
      <c r="B1204" s="5" t="s">
        <v>34</v>
      </c>
      <c r="C1204" s="413"/>
      <c r="D1204" s="414"/>
      <c r="E1204" s="5"/>
      <c r="F1204" s="6">
        <f>SUM(F1205:F1211)</f>
        <v>692</v>
      </c>
      <c r="G1204" s="6">
        <f>SUM(G1205:G1211)</f>
        <v>861</v>
      </c>
      <c r="H1204" s="6">
        <f>SUM(H1205:H1211)</f>
        <v>1</v>
      </c>
      <c r="I1204" s="6">
        <f>SUM(I1205:I1211)</f>
        <v>1554</v>
      </c>
      <c r="J1204" s="6">
        <f>SUM(J1205:J1211)</f>
        <v>4675</v>
      </c>
      <c r="M1204" s="367"/>
    </row>
    <row r="1205" spans="1:13" ht="52.5" customHeight="1" x14ac:dyDescent="0.2">
      <c r="A1205" s="162">
        <v>1</v>
      </c>
      <c r="B1205" s="7" t="s">
        <v>3611</v>
      </c>
      <c r="C1205" s="415" t="s">
        <v>3612</v>
      </c>
      <c r="D1205" s="416"/>
      <c r="E1205" s="381" t="s">
        <v>3613</v>
      </c>
      <c r="F1205" s="8">
        <v>192</v>
      </c>
      <c r="G1205" s="8">
        <v>291</v>
      </c>
      <c r="H1205" s="8"/>
      <c r="I1205" s="8">
        <v>483</v>
      </c>
      <c r="J1205" s="8">
        <v>1449</v>
      </c>
    </row>
    <row r="1206" spans="1:13" s="367" customFormat="1" ht="38.25" customHeight="1" x14ac:dyDescent="0.2">
      <c r="A1206" s="162">
        <v>1</v>
      </c>
      <c r="B1206" s="366" t="s">
        <v>3540</v>
      </c>
      <c r="C1206" s="422" t="s">
        <v>3541</v>
      </c>
      <c r="D1206" s="423"/>
      <c r="E1206" s="366" t="s">
        <v>3304</v>
      </c>
      <c r="F1206" s="8">
        <v>45</v>
      </c>
      <c r="G1206" s="8">
        <v>75</v>
      </c>
      <c r="H1206" s="8"/>
      <c r="I1206" s="8">
        <v>120</v>
      </c>
      <c r="J1206" s="8">
        <v>360</v>
      </c>
      <c r="M1206"/>
    </row>
    <row r="1207" spans="1:13" ht="25.5" customHeight="1" x14ac:dyDescent="0.2">
      <c r="A1207" s="162">
        <v>1</v>
      </c>
      <c r="B1207" s="7" t="s">
        <v>426</v>
      </c>
      <c r="C1207" s="415" t="s">
        <v>1304</v>
      </c>
      <c r="D1207" s="416"/>
      <c r="E1207" s="7" t="s">
        <v>2363</v>
      </c>
      <c r="F1207" s="8">
        <v>190</v>
      </c>
      <c r="G1207" s="8">
        <v>301</v>
      </c>
      <c r="H1207" s="8"/>
      <c r="I1207" s="8">
        <v>491</v>
      </c>
      <c r="J1207" s="8">
        <v>1473</v>
      </c>
    </row>
    <row r="1208" spans="1:13" ht="38.25" customHeight="1" x14ac:dyDescent="0.2">
      <c r="A1208" s="162">
        <v>1</v>
      </c>
      <c r="B1208" s="7" t="s">
        <v>1305</v>
      </c>
      <c r="C1208" s="415" t="s">
        <v>1306</v>
      </c>
      <c r="D1208" s="416"/>
      <c r="E1208" s="7" t="s">
        <v>3298</v>
      </c>
      <c r="F1208" s="8">
        <v>90</v>
      </c>
      <c r="G1208" s="8">
        <v>55</v>
      </c>
      <c r="H1208" s="8"/>
      <c r="I1208" s="8">
        <v>145</v>
      </c>
      <c r="J1208" s="8">
        <v>435</v>
      </c>
    </row>
    <row r="1209" spans="1:13" ht="63.75" customHeight="1" x14ac:dyDescent="0.2">
      <c r="A1209" s="162">
        <v>1</v>
      </c>
      <c r="B1209" s="7" t="s">
        <v>1307</v>
      </c>
      <c r="C1209" s="415" t="s">
        <v>1308</v>
      </c>
      <c r="D1209" s="416"/>
      <c r="E1209" s="7" t="s">
        <v>3299</v>
      </c>
      <c r="F1209" s="8">
        <v>46</v>
      </c>
      <c r="G1209" s="8">
        <v>46</v>
      </c>
      <c r="H1209" s="8">
        <v>1</v>
      </c>
      <c r="I1209" s="8">
        <v>93</v>
      </c>
      <c r="J1209" s="8">
        <v>277</v>
      </c>
    </row>
    <row r="1210" spans="1:13" ht="38.25" customHeight="1" x14ac:dyDescent="0.2">
      <c r="A1210" s="162">
        <v>1</v>
      </c>
      <c r="B1210" s="7" t="s">
        <v>1309</v>
      </c>
      <c r="C1210" s="415" t="s">
        <v>1310</v>
      </c>
      <c r="D1210" s="416"/>
      <c r="E1210" s="7" t="s">
        <v>3300</v>
      </c>
      <c r="F1210" s="8">
        <v>65</v>
      </c>
      <c r="G1210" s="8">
        <v>50</v>
      </c>
      <c r="H1210" s="8"/>
      <c r="I1210" s="8">
        <v>115</v>
      </c>
      <c r="J1210" s="8">
        <v>360</v>
      </c>
    </row>
    <row r="1211" spans="1:13" ht="38.25" customHeight="1" x14ac:dyDescent="0.2">
      <c r="A1211" s="162">
        <v>1</v>
      </c>
      <c r="B1211" s="7" t="s">
        <v>1311</v>
      </c>
      <c r="C1211" s="415" t="s">
        <v>1312</v>
      </c>
      <c r="D1211" s="416"/>
      <c r="E1211" s="7" t="s">
        <v>3242</v>
      </c>
      <c r="F1211" s="8">
        <v>64</v>
      </c>
      <c r="G1211" s="8">
        <v>43</v>
      </c>
      <c r="H1211" s="8"/>
      <c r="I1211" s="8">
        <v>107</v>
      </c>
      <c r="J1211" s="8">
        <v>321</v>
      </c>
    </row>
    <row r="1212" spans="1:13" x14ac:dyDescent="0.2">
      <c r="A1212" s="15">
        <f>COUNT(A1213:A1221)</f>
        <v>8</v>
      </c>
      <c r="B1212" s="5" t="s">
        <v>35</v>
      </c>
      <c r="C1212" s="413"/>
      <c r="D1212" s="414"/>
      <c r="E1212" s="5"/>
      <c r="F1212" s="6">
        <f>SUM(F1213:F1221)</f>
        <v>230</v>
      </c>
      <c r="G1212" s="6">
        <f>SUM(G1213:G1221)</f>
        <v>1070</v>
      </c>
      <c r="H1212" s="6">
        <f>SUM(H1213:H1221)</f>
        <v>8</v>
      </c>
      <c r="I1212" s="6">
        <f>SUM(I1213:I1221)</f>
        <v>1308</v>
      </c>
      <c r="J1212" s="6">
        <f>SUM(J1213:J1221)</f>
        <v>3916</v>
      </c>
      <c r="M1212" s="367"/>
    </row>
    <row r="1213" spans="1:13" ht="38.25" customHeight="1" x14ac:dyDescent="0.2">
      <c r="A1213" s="162">
        <v>1</v>
      </c>
      <c r="B1213" s="7" t="s">
        <v>2762</v>
      </c>
      <c r="C1213" s="415" t="s">
        <v>1281</v>
      </c>
      <c r="D1213" s="416"/>
      <c r="E1213" s="7" t="s">
        <v>1282</v>
      </c>
      <c r="F1213" s="8"/>
      <c r="G1213" s="8">
        <v>451</v>
      </c>
      <c r="H1213" s="8"/>
      <c r="I1213" s="8">
        <v>451</v>
      </c>
      <c r="J1213" s="8">
        <v>1353</v>
      </c>
    </row>
    <row r="1214" spans="1:13" s="367" customFormat="1" ht="38.25" customHeight="1" x14ac:dyDescent="0.2">
      <c r="A1214" s="162"/>
      <c r="B1214" s="366" t="s">
        <v>1313</v>
      </c>
      <c r="C1214" s="415" t="s">
        <v>1314</v>
      </c>
      <c r="D1214" s="416"/>
      <c r="E1214" s="366" t="s">
        <v>3301</v>
      </c>
      <c r="F1214" s="8"/>
      <c r="G1214" s="8">
        <v>47</v>
      </c>
      <c r="H1214" s="8"/>
      <c r="I1214" s="8">
        <v>47</v>
      </c>
      <c r="J1214" s="8">
        <v>141</v>
      </c>
      <c r="M1214"/>
    </row>
    <row r="1215" spans="1:13" ht="38.25" customHeight="1" x14ac:dyDescent="0.2">
      <c r="A1215" s="162">
        <v>1</v>
      </c>
      <c r="B1215" s="7" t="s">
        <v>1315</v>
      </c>
      <c r="C1215" s="415" t="s">
        <v>1316</v>
      </c>
      <c r="D1215" s="416"/>
      <c r="E1215" s="7" t="s">
        <v>3302</v>
      </c>
      <c r="F1215" s="8">
        <v>18</v>
      </c>
      <c r="G1215" s="8">
        <v>14</v>
      </c>
      <c r="H1215" s="8">
        <v>3</v>
      </c>
      <c r="I1215" s="8">
        <v>35</v>
      </c>
      <c r="J1215" s="8">
        <v>102</v>
      </c>
    </row>
    <row r="1216" spans="1:13" ht="25.5" customHeight="1" x14ac:dyDescent="0.2">
      <c r="A1216" s="162">
        <v>1</v>
      </c>
      <c r="B1216" s="7" t="s">
        <v>1317</v>
      </c>
      <c r="C1216" s="415" t="s">
        <v>1318</v>
      </c>
      <c r="D1216" s="416"/>
      <c r="E1216" s="7" t="s">
        <v>3303</v>
      </c>
      <c r="F1216" s="8">
        <v>32</v>
      </c>
      <c r="G1216" s="8">
        <v>46</v>
      </c>
      <c r="H1216" s="8"/>
      <c r="I1216" s="8">
        <v>78</v>
      </c>
      <c r="J1216" s="8">
        <v>234</v>
      </c>
      <c r="M1216" s="348"/>
    </row>
    <row r="1217" spans="1:13" ht="51" customHeight="1" x14ac:dyDescent="0.2">
      <c r="A1217" s="162">
        <v>1</v>
      </c>
      <c r="B1217" s="7" t="s">
        <v>1319</v>
      </c>
      <c r="C1217" s="415" t="s">
        <v>1320</v>
      </c>
      <c r="D1217" s="416"/>
      <c r="E1217" s="7" t="s">
        <v>2374</v>
      </c>
      <c r="F1217" s="8">
        <v>10</v>
      </c>
      <c r="G1217" s="8">
        <v>66</v>
      </c>
      <c r="H1217" s="8"/>
      <c r="I1217" s="8">
        <v>76</v>
      </c>
      <c r="J1217" s="8">
        <v>228</v>
      </c>
    </row>
    <row r="1218" spans="1:13" s="348" customFormat="1" ht="51" customHeight="1" x14ac:dyDescent="0.2">
      <c r="A1218" s="162">
        <v>1</v>
      </c>
      <c r="B1218" s="347" t="s">
        <v>2830</v>
      </c>
      <c r="C1218" s="422" t="s">
        <v>2831</v>
      </c>
      <c r="D1218" s="423"/>
      <c r="E1218" s="347" t="s">
        <v>2832</v>
      </c>
      <c r="F1218" s="8">
        <v>5</v>
      </c>
      <c r="G1218" s="8">
        <v>65</v>
      </c>
      <c r="H1218" s="8"/>
      <c r="I1218" s="8">
        <v>70</v>
      </c>
      <c r="J1218" s="8">
        <v>210</v>
      </c>
      <c r="M1218"/>
    </row>
    <row r="1219" spans="1:13" ht="38.25" customHeight="1" x14ac:dyDescent="0.2">
      <c r="A1219" s="162">
        <v>1</v>
      </c>
      <c r="B1219" s="7" t="s">
        <v>1321</v>
      </c>
      <c r="C1219" s="415" t="s">
        <v>1322</v>
      </c>
      <c r="D1219" s="416"/>
      <c r="E1219" s="7" t="s">
        <v>3304</v>
      </c>
      <c r="F1219" s="8">
        <v>36</v>
      </c>
      <c r="G1219" s="8">
        <v>24</v>
      </c>
      <c r="H1219" s="8">
        <v>5</v>
      </c>
      <c r="I1219" s="8">
        <v>65</v>
      </c>
      <c r="J1219" s="8">
        <v>190</v>
      </c>
    </row>
    <row r="1220" spans="1:13" ht="38.25" customHeight="1" x14ac:dyDescent="0.2">
      <c r="A1220" s="162">
        <v>1</v>
      </c>
      <c r="B1220" s="7" t="s">
        <v>1323</v>
      </c>
      <c r="C1220" s="415" t="s">
        <v>1324</v>
      </c>
      <c r="D1220" s="416"/>
      <c r="E1220" s="7" t="s">
        <v>3305</v>
      </c>
      <c r="F1220" s="8">
        <v>52</v>
      </c>
      <c r="G1220" s="8">
        <v>262</v>
      </c>
      <c r="H1220" s="8"/>
      <c r="I1220" s="8">
        <v>314</v>
      </c>
      <c r="J1220" s="8">
        <v>942</v>
      </c>
    </row>
    <row r="1221" spans="1:13" ht="38.25" customHeight="1" x14ac:dyDescent="0.2">
      <c r="A1221" s="162">
        <v>1</v>
      </c>
      <c r="B1221" s="7" t="s">
        <v>1325</v>
      </c>
      <c r="C1221" s="415" t="s">
        <v>1326</v>
      </c>
      <c r="D1221" s="416"/>
      <c r="E1221" s="7" t="s">
        <v>3180</v>
      </c>
      <c r="F1221" s="8">
        <v>77</v>
      </c>
      <c r="G1221" s="8">
        <v>95</v>
      </c>
      <c r="H1221" s="8"/>
      <c r="I1221" s="8">
        <v>172</v>
      </c>
      <c r="J1221" s="8">
        <v>516</v>
      </c>
    </row>
    <row r="1222" spans="1:13" x14ac:dyDescent="0.2">
      <c r="A1222" s="15">
        <f>COUNT(A1223)</f>
        <v>0</v>
      </c>
      <c r="B1222" s="5" t="s">
        <v>36</v>
      </c>
      <c r="C1222" s="413"/>
      <c r="D1222" s="414"/>
      <c r="E1222" s="5"/>
      <c r="F1222" s="6">
        <f>SUM(F1223)</f>
        <v>0</v>
      </c>
      <c r="G1222" s="6">
        <f t="shared" ref="G1222:J1222" si="210">SUM(G1223)</f>
        <v>0</v>
      </c>
      <c r="H1222" s="6">
        <f t="shared" si="210"/>
        <v>0</v>
      </c>
      <c r="I1222" s="6">
        <f t="shared" si="210"/>
        <v>0</v>
      </c>
      <c r="J1222" s="6">
        <f t="shared" si="210"/>
        <v>0</v>
      </c>
    </row>
    <row r="1223" spans="1:13" ht="25.5" x14ac:dyDescent="0.2">
      <c r="A1223" s="8"/>
      <c r="B1223" s="7"/>
      <c r="C1223" s="415" t="s">
        <v>226</v>
      </c>
      <c r="D1223" s="416"/>
      <c r="E1223" s="7" t="s">
        <v>227</v>
      </c>
      <c r="F1223" s="8"/>
      <c r="G1223" s="8"/>
      <c r="H1223" s="8"/>
      <c r="I1223" s="8"/>
      <c r="J1223" s="8"/>
    </row>
    <row r="1224" spans="1:13" x14ac:dyDescent="0.2">
      <c r="A1224" s="16">
        <v>23</v>
      </c>
      <c r="B1224" s="17"/>
      <c r="C1224" s="417"/>
      <c r="D1224" s="418"/>
      <c r="E1224" s="17"/>
      <c r="F1224" s="9">
        <f>SUM(F1193+F1204+F1212+F1222)</f>
        <v>1471</v>
      </c>
      <c r="G1224" s="164">
        <f>SUM(G1193+G1204+G1212+G1222)</f>
        <v>2589</v>
      </c>
      <c r="H1224" s="164">
        <f>SUM(H1193+H1204+H1212+H1222)</f>
        <v>53</v>
      </c>
      <c r="I1224" s="164">
        <f>SUM(I1193+I1204+I1212+I1222)</f>
        <v>4113</v>
      </c>
      <c r="J1224" s="164">
        <f>SUM(J1193+J1204+J1212+J1222)</f>
        <v>12320</v>
      </c>
    </row>
    <row r="1225" spans="1:13" x14ac:dyDescent="0.2">
      <c r="A1225" s="2"/>
      <c r="B1225" s="2"/>
      <c r="C1225" s="421"/>
      <c r="D1225" s="421"/>
      <c r="E1225" s="2"/>
      <c r="F1225" s="2"/>
      <c r="G1225" s="2"/>
      <c r="H1225" s="2"/>
      <c r="I1225" s="2"/>
      <c r="J1225" s="2"/>
      <c r="K1225" s="2"/>
      <c r="L1225" s="2"/>
    </row>
    <row r="1226" spans="1:13" x14ac:dyDescent="0.2">
      <c r="A1226" s="427" t="s">
        <v>6</v>
      </c>
      <c r="B1226" s="427"/>
      <c r="C1226" s="427"/>
      <c r="D1226" s="427"/>
      <c r="E1226" s="2"/>
      <c r="F1226" s="435" t="s">
        <v>13</v>
      </c>
      <c r="G1226" s="398"/>
      <c r="H1226" s="398"/>
      <c r="I1226" s="398"/>
      <c r="J1226" s="398"/>
      <c r="K1226" s="398"/>
      <c r="L1226" s="398"/>
    </row>
    <row r="1227" spans="1:13" ht="12.75" customHeight="1" x14ac:dyDescent="0.2">
      <c r="A1227" s="11" t="s">
        <v>53</v>
      </c>
      <c r="B1227" s="11" t="s">
        <v>54</v>
      </c>
      <c r="C1227" s="428" t="s">
        <v>55</v>
      </c>
      <c r="D1227" s="429"/>
      <c r="E1227" s="171" t="s">
        <v>56</v>
      </c>
      <c r="F1227" s="434" t="s">
        <v>57</v>
      </c>
      <c r="G1227" s="388"/>
      <c r="H1227" s="389"/>
    </row>
    <row r="1228" spans="1:13" ht="25.5" customHeight="1" x14ac:dyDescent="0.2">
      <c r="A1228" s="13"/>
      <c r="B1228" s="13" t="s">
        <v>58</v>
      </c>
      <c r="C1228" s="419" t="s">
        <v>59</v>
      </c>
      <c r="D1228" s="420"/>
      <c r="E1228" s="14" t="s">
        <v>60</v>
      </c>
      <c r="F1228" s="12" t="s">
        <v>380</v>
      </c>
      <c r="G1228" s="12" t="s">
        <v>381</v>
      </c>
      <c r="H1228" s="12" t="s">
        <v>66</v>
      </c>
    </row>
    <row r="1229" spans="1:13" x14ac:dyDescent="0.2">
      <c r="A1229" s="15">
        <v>0</v>
      </c>
      <c r="B1229" s="5" t="s">
        <v>47</v>
      </c>
      <c r="C1229" s="413"/>
      <c r="D1229" s="414"/>
      <c r="E1229" s="5"/>
      <c r="F1229" s="6">
        <f>SUM(F1230)</f>
        <v>0</v>
      </c>
      <c r="G1229" s="6">
        <f t="shared" ref="G1229:H1229" si="211">SUM(G1230)</f>
        <v>0</v>
      </c>
      <c r="H1229" s="6">
        <f t="shared" si="211"/>
        <v>0</v>
      </c>
    </row>
    <row r="1230" spans="1:13" ht="25.5" x14ac:dyDescent="0.2">
      <c r="A1230" s="8"/>
      <c r="B1230" s="7"/>
      <c r="C1230" s="415" t="s">
        <v>226</v>
      </c>
      <c r="D1230" s="416"/>
      <c r="E1230" s="7" t="s">
        <v>227</v>
      </c>
      <c r="F1230" s="8"/>
      <c r="G1230" s="8"/>
      <c r="H1230" s="8"/>
    </row>
    <row r="1231" spans="1:13" x14ac:dyDescent="0.2">
      <c r="A1231" s="15">
        <f>COUNT(A1232:A1234)</f>
        <v>3</v>
      </c>
      <c r="B1231" s="15">
        <v>2</v>
      </c>
      <c r="C1231" s="413"/>
      <c r="D1231" s="414"/>
      <c r="E1231" s="5"/>
      <c r="F1231" s="6">
        <f>SUM(F1232:F1234)</f>
        <v>72</v>
      </c>
      <c r="G1231" s="6">
        <f>SUM(G1232:G1234)</f>
        <v>343</v>
      </c>
      <c r="H1231" s="6">
        <f>SUM(H1232:H1234)</f>
        <v>415</v>
      </c>
    </row>
    <row r="1232" spans="1:13" ht="38.25" customHeight="1" x14ac:dyDescent="0.2">
      <c r="A1232" s="162">
        <v>1</v>
      </c>
      <c r="B1232" s="7" t="s">
        <v>1327</v>
      </c>
      <c r="C1232" s="415" t="s">
        <v>1328</v>
      </c>
      <c r="D1232" s="416"/>
      <c r="E1232" s="7" t="s">
        <v>386</v>
      </c>
      <c r="F1232" s="8">
        <v>15</v>
      </c>
      <c r="G1232" s="8">
        <v>185</v>
      </c>
      <c r="H1232" s="8">
        <v>200</v>
      </c>
    </row>
    <row r="1233" spans="1:13" ht="51" customHeight="1" x14ac:dyDescent="0.2">
      <c r="A1233" s="162">
        <v>1</v>
      </c>
      <c r="B1233" s="7" t="s">
        <v>1330</v>
      </c>
      <c r="C1233" s="415" t="s">
        <v>1331</v>
      </c>
      <c r="D1233" s="416"/>
      <c r="E1233" s="7" t="s">
        <v>3306</v>
      </c>
      <c r="F1233" s="8">
        <v>57</v>
      </c>
      <c r="G1233" s="8">
        <v>133</v>
      </c>
      <c r="H1233" s="8">
        <v>190</v>
      </c>
    </row>
    <row r="1234" spans="1:13" ht="38.25" customHeight="1" x14ac:dyDescent="0.2">
      <c r="A1234" s="162">
        <v>1</v>
      </c>
      <c r="B1234" s="7" t="s">
        <v>1332</v>
      </c>
      <c r="C1234" s="415" t="s">
        <v>1333</v>
      </c>
      <c r="D1234" s="416"/>
      <c r="E1234" s="7" t="s">
        <v>3307</v>
      </c>
      <c r="F1234" s="8"/>
      <c r="G1234" s="8">
        <v>25</v>
      </c>
      <c r="H1234" s="8">
        <v>25</v>
      </c>
    </row>
    <row r="1235" spans="1:13" x14ac:dyDescent="0.2">
      <c r="A1235" s="15">
        <f>COUNT(A1236)</f>
        <v>1</v>
      </c>
      <c r="B1235" s="5" t="s">
        <v>49</v>
      </c>
      <c r="C1235" s="413"/>
      <c r="D1235" s="414"/>
      <c r="E1235" s="5"/>
      <c r="F1235" s="6">
        <f>SUM(F1236)</f>
        <v>200</v>
      </c>
      <c r="G1235" s="6">
        <f t="shared" ref="G1235:H1235" si="212">SUM(G1236)</f>
        <v>420</v>
      </c>
      <c r="H1235" s="6">
        <f t="shared" si="212"/>
        <v>620</v>
      </c>
    </row>
    <row r="1236" spans="1:13" ht="25.5" customHeight="1" x14ac:dyDescent="0.2">
      <c r="A1236" s="162">
        <v>1</v>
      </c>
      <c r="B1236" s="7" t="s">
        <v>1334</v>
      </c>
      <c r="C1236" s="415" t="s">
        <v>1335</v>
      </c>
      <c r="D1236" s="416"/>
      <c r="E1236" s="7" t="s">
        <v>3308</v>
      </c>
      <c r="F1236" s="8">
        <v>200</v>
      </c>
      <c r="G1236" s="8">
        <v>420</v>
      </c>
      <c r="H1236" s="8">
        <v>620</v>
      </c>
    </row>
    <row r="1237" spans="1:13" x14ac:dyDescent="0.2">
      <c r="A1237" s="15">
        <f>COUNT(A1238:A1239)</f>
        <v>2</v>
      </c>
      <c r="B1237" s="5" t="s">
        <v>50</v>
      </c>
      <c r="C1237" s="413"/>
      <c r="D1237" s="414"/>
      <c r="E1237" s="5"/>
      <c r="F1237" s="6">
        <f>SUM(F1238:F1239)</f>
        <v>70</v>
      </c>
      <c r="G1237" s="6">
        <f t="shared" ref="G1237:H1237" si="213">SUM(G1238:G1239)</f>
        <v>539</v>
      </c>
      <c r="H1237" s="6">
        <f t="shared" si="213"/>
        <v>609</v>
      </c>
      <c r="M1237" s="188"/>
    </row>
    <row r="1238" spans="1:13" ht="38.25" customHeight="1" x14ac:dyDescent="0.2">
      <c r="A1238" s="162">
        <v>1</v>
      </c>
      <c r="B1238" s="7" t="s">
        <v>1336</v>
      </c>
      <c r="C1238" s="415" t="s">
        <v>1337</v>
      </c>
      <c r="D1238" s="416"/>
      <c r="E1238" s="7" t="s">
        <v>386</v>
      </c>
      <c r="F1238" s="8">
        <v>30</v>
      </c>
      <c r="G1238" s="8">
        <v>355</v>
      </c>
      <c r="H1238" s="8">
        <v>385</v>
      </c>
    </row>
    <row r="1239" spans="1:13" s="188" customFormat="1" ht="38.25" customHeight="1" x14ac:dyDescent="0.2">
      <c r="A1239" s="162">
        <v>0</v>
      </c>
      <c r="B1239" s="189" t="s">
        <v>1329</v>
      </c>
      <c r="C1239" s="415" t="s">
        <v>3554</v>
      </c>
      <c r="D1239" s="416"/>
      <c r="E1239" s="189" t="s">
        <v>3309</v>
      </c>
      <c r="F1239" s="8">
        <v>40</v>
      </c>
      <c r="G1239" s="8">
        <v>184</v>
      </c>
      <c r="H1239" s="8">
        <v>224</v>
      </c>
      <c r="M1239"/>
    </row>
    <row r="1240" spans="1:13" x14ac:dyDescent="0.2">
      <c r="A1240" s="15">
        <f>COUNT(A1241)</f>
        <v>0</v>
      </c>
      <c r="B1240" s="5" t="s">
        <v>51</v>
      </c>
      <c r="C1240" s="413"/>
      <c r="D1240" s="414"/>
      <c r="E1240" s="5"/>
      <c r="F1240" s="6">
        <f>SUM(F1241)</f>
        <v>0</v>
      </c>
      <c r="G1240" s="6">
        <f t="shared" ref="G1240:H1240" si="214">SUM(G1241)</f>
        <v>0</v>
      </c>
      <c r="H1240" s="6">
        <f t="shared" si="214"/>
        <v>0</v>
      </c>
    </row>
    <row r="1241" spans="1:13" ht="25.5" x14ac:dyDescent="0.2">
      <c r="A1241" s="8"/>
      <c r="B1241" s="7"/>
      <c r="C1241" s="415" t="s">
        <v>226</v>
      </c>
      <c r="D1241" s="416"/>
      <c r="E1241" s="7" t="s">
        <v>227</v>
      </c>
      <c r="F1241" s="8"/>
      <c r="G1241" s="8"/>
      <c r="H1241" s="8"/>
    </row>
    <row r="1242" spans="1:13" x14ac:dyDescent="0.2">
      <c r="A1242" s="2"/>
      <c r="B1242" s="2"/>
      <c r="C1242" s="421"/>
      <c r="D1242" s="421"/>
      <c r="E1242" s="2"/>
      <c r="F1242" s="2"/>
      <c r="G1242" s="2"/>
      <c r="H1242" s="2"/>
      <c r="I1242" s="2"/>
      <c r="J1242" s="2"/>
      <c r="K1242" s="2"/>
      <c r="L1242" s="2"/>
    </row>
    <row r="1243" spans="1:13" x14ac:dyDescent="0.2">
      <c r="A1243" s="2"/>
      <c r="B1243" s="2"/>
      <c r="C1243" s="432"/>
      <c r="D1243" s="432"/>
      <c r="E1243" s="2"/>
      <c r="F1243" s="2"/>
      <c r="G1243" s="2"/>
      <c r="H1243" s="2"/>
      <c r="I1243" s="2"/>
      <c r="J1243" s="2"/>
      <c r="K1243" s="2"/>
      <c r="L1243" s="2"/>
    </row>
    <row r="1244" spans="1:13" ht="18" customHeight="1" x14ac:dyDescent="0.2">
      <c r="A1244" s="408" t="s">
        <v>14</v>
      </c>
      <c r="B1244" s="408"/>
      <c r="C1244" s="408"/>
      <c r="D1244" s="408"/>
      <c r="E1244" s="1"/>
      <c r="F1244" s="1"/>
      <c r="G1244" s="1"/>
      <c r="H1244" s="1"/>
      <c r="I1244" s="1"/>
      <c r="J1244" s="1"/>
      <c r="K1244" s="1"/>
      <c r="L1244" s="1"/>
    </row>
    <row r="1245" spans="1:13" x14ac:dyDescent="0.2">
      <c r="A1245" s="3"/>
      <c r="B1245" s="3"/>
      <c r="C1245" s="409"/>
      <c r="D1245" s="409"/>
      <c r="E1245" s="3"/>
      <c r="F1245" s="3"/>
      <c r="G1245" s="3"/>
      <c r="H1245" s="3"/>
      <c r="I1245" s="3"/>
      <c r="J1245" s="3"/>
      <c r="K1245" s="3"/>
      <c r="L1245" s="3"/>
    </row>
    <row r="1246" spans="1:13" x14ac:dyDescent="0.2">
      <c r="A1246" s="427" t="s">
        <v>1</v>
      </c>
      <c r="B1246" s="427"/>
      <c r="C1246" s="427"/>
      <c r="D1246" s="427"/>
      <c r="E1246" s="2"/>
      <c r="F1246" s="435" t="s">
        <v>14</v>
      </c>
      <c r="G1246" s="398"/>
      <c r="H1246" s="398"/>
      <c r="I1246" s="398"/>
      <c r="J1246" s="398"/>
      <c r="K1246" s="398"/>
      <c r="L1246" s="398"/>
    </row>
    <row r="1247" spans="1:13" ht="12.75" customHeight="1" x14ac:dyDescent="0.2">
      <c r="A1247" s="11" t="s">
        <v>53</v>
      </c>
      <c r="B1247" s="11" t="s">
        <v>54</v>
      </c>
      <c r="C1247" s="428" t="s">
        <v>55</v>
      </c>
      <c r="D1247" s="429"/>
      <c r="E1247" s="11" t="s">
        <v>56</v>
      </c>
      <c r="F1247" s="12"/>
      <c r="G1247" s="434" t="s">
        <v>57</v>
      </c>
      <c r="H1247" s="388"/>
      <c r="I1247" s="388"/>
      <c r="J1247" s="388"/>
      <c r="K1247" s="389"/>
      <c r="L1247" s="12"/>
    </row>
    <row r="1248" spans="1:13" ht="25.5" customHeight="1" x14ac:dyDescent="0.2">
      <c r="A1248" s="13"/>
      <c r="B1248" s="13" t="s">
        <v>58</v>
      </c>
      <c r="C1248" s="419" t="s">
        <v>59</v>
      </c>
      <c r="D1248" s="420"/>
      <c r="E1248" s="14" t="s">
        <v>60</v>
      </c>
      <c r="F1248" s="12" t="s">
        <v>61</v>
      </c>
      <c r="G1248" s="12" t="s">
        <v>62</v>
      </c>
      <c r="H1248" s="12" t="s">
        <v>63</v>
      </c>
      <c r="I1248" s="12" t="s">
        <v>64</v>
      </c>
      <c r="J1248" s="12" t="s">
        <v>65</v>
      </c>
      <c r="K1248" s="12" t="s">
        <v>66</v>
      </c>
      <c r="L1248" s="12" t="s">
        <v>67</v>
      </c>
    </row>
    <row r="1249" spans="1:12" x14ac:dyDescent="0.2">
      <c r="A1249" s="15">
        <f>COUNT(A1250:A1254)</f>
        <v>5</v>
      </c>
      <c r="B1249" s="5" t="s">
        <v>33</v>
      </c>
      <c r="C1249" s="413"/>
      <c r="D1249" s="414"/>
      <c r="E1249" s="5"/>
      <c r="F1249" s="6">
        <f t="shared" ref="F1249:L1249" si="215">SUM(F1250:F1254)</f>
        <v>403</v>
      </c>
      <c r="G1249" s="6">
        <f t="shared" si="215"/>
        <v>8</v>
      </c>
      <c r="H1249" s="6">
        <f t="shared" si="215"/>
        <v>12</v>
      </c>
      <c r="I1249" s="6">
        <f t="shared" si="215"/>
        <v>0</v>
      </c>
      <c r="J1249" s="6">
        <f t="shared" si="215"/>
        <v>0</v>
      </c>
      <c r="K1249" s="6">
        <f t="shared" si="215"/>
        <v>423</v>
      </c>
      <c r="L1249" s="6">
        <f t="shared" si="215"/>
        <v>886</v>
      </c>
    </row>
    <row r="1250" spans="1:12" ht="38.25" customHeight="1" x14ac:dyDescent="0.2">
      <c r="A1250" s="162">
        <v>1</v>
      </c>
      <c r="B1250" s="7" t="s">
        <v>406</v>
      </c>
      <c r="C1250" s="415" t="s">
        <v>1338</v>
      </c>
      <c r="D1250" s="416"/>
      <c r="E1250" s="7" t="s">
        <v>2429</v>
      </c>
      <c r="F1250" s="8">
        <v>119</v>
      </c>
      <c r="G1250" s="8">
        <v>6</v>
      </c>
      <c r="H1250" s="8">
        <v>2</v>
      </c>
      <c r="I1250" s="8"/>
      <c r="J1250" s="8"/>
      <c r="K1250" s="8">
        <v>127</v>
      </c>
      <c r="L1250" s="8">
        <v>263</v>
      </c>
    </row>
    <row r="1251" spans="1:12" ht="38.25" customHeight="1" x14ac:dyDescent="0.2">
      <c r="A1251" s="162">
        <v>1</v>
      </c>
      <c r="B1251" s="7" t="s">
        <v>151</v>
      </c>
      <c r="C1251" s="415" t="s">
        <v>1339</v>
      </c>
      <c r="D1251" s="416"/>
      <c r="E1251" s="7" t="s">
        <v>3310</v>
      </c>
      <c r="F1251" s="8">
        <v>108</v>
      </c>
      <c r="G1251" s="8"/>
      <c r="H1251" s="8"/>
      <c r="I1251" s="8"/>
      <c r="J1251" s="8"/>
      <c r="K1251" s="8">
        <v>108</v>
      </c>
      <c r="L1251" s="8">
        <v>224</v>
      </c>
    </row>
    <row r="1252" spans="1:12" ht="25.5" x14ac:dyDescent="0.2">
      <c r="A1252" s="162">
        <v>1</v>
      </c>
      <c r="B1252" s="7" t="s">
        <v>2400</v>
      </c>
      <c r="C1252" s="415" t="s">
        <v>1340</v>
      </c>
      <c r="D1252" s="416"/>
      <c r="E1252" s="7" t="s">
        <v>2401</v>
      </c>
      <c r="F1252" s="8">
        <v>34</v>
      </c>
      <c r="G1252" s="8"/>
      <c r="H1252" s="8">
        <v>6</v>
      </c>
      <c r="I1252" s="8"/>
      <c r="J1252" s="8"/>
      <c r="K1252" s="8">
        <v>40</v>
      </c>
      <c r="L1252" s="8">
        <v>80</v>
      </c>
    </row>
    <row r="1253" spans="1:12" ht="38.25" customHeight="1" x14ac:dyDescent="0.2">
      <c r="A1253" s="162">
        <v>1</v>
      </c>
      <c r="B1253" s="7" t="s">
        <v>531</v>
      </c>
      <c r="C1253" s="415" t="s">
        <v>1341</v>
      </c>
      <c r="D1253" s="416"/>
      <c r="E1253" s="7" t="s">
        <v>3311</v>
      </c>
      <c r="F1253" s="8">
        <v>123</v>
      </c>
      <c r="G1253" s="8"/>
      <c r="H1253" s="8"/>
      <c r="I1253" s="8"/>
      <c r="J1253" s="8"/>
      <c r="K1253" s="8">
        <v>123</v>
      </c>
      <c r="L1253" s="8">
        <v>265</v>
      </c>
    </row>
    <row r="1254" spans="1:12" ht="38.25" customHeight="1" x14ac:dyDescent="0.2">
      <c r="A1254" s="162">
        <v>1</v>
      </c>
      <c r="B1254" s="7" t="s">
        <v>1342</v>
      </c>
      <c r="C1254" s="415" t="s">
        <v>1343</v>
      </c>
      <c r="D1254" s="416"/>
      <c r="E1254" s="7" t="s">
        <v>2396</v>
      </c>
      <c r="F1254" s="8">
        <v>19</v>
      </c>
      <c r="G1254" s="8">
        <v>2</v>
      </c>
      <c r="H1254" s="8">
        <v>4</v>
      </c>
      <c r="I1254" s="8"/>
      <c r="J1254" s="8"/>
      <c r="K1254" s="8">
        <v>25</v>
      </c>
      <c r="L1254" s="8">
        <v>54</v>
      </c>
    </row>
    <row r="1255" spans="1:12" x14ac:dyDescent="0.2">
      <c r="A1255" s="15">
        <f>COUNT(A1256:A1282)</f>
        <v>27</v>
      </c>
      <c r="B1255" s="5" t="s">
        <v>34</v>
      </c>
      <c r="C1255" s="413"/>
      <c r="D1255" s="414"/>
      <c r="E1255" s="5"/>
      <c r="F1255" s="6">
        <f t="shared" ref="F1255:L1255" si="216">SUM(F1256:F1282)</f>
        <v>2090</v>
      </c>
      <c r="G1255" s="6">
        <f t="shared" si="216"/>
        <v>25</v>
      </c>
      <c r="H1255" s="6">
        <f t="shared" si="216"/>
        <v>33</v>
      </c>
      <c r="I1255" s="6">
        <f t="shared" si="216"/>
        <v>0</v>
      </c>
      <c r="J1255" s="6">
        <f t="shared" si="216"/>
        <v>0</v>
      </c>
      <c r="K1255" s="6">
        <f t="shared" si="216"/>
        <v>2148</v>
      </c>
      <c r="L1255" s="6">
        <f t="shared" si="216"/>
        <v>4294</v>
      </c>
    </row>
    <row r="1256" spans="1:12" ht="38.25" customHeight="1" x14ac:dyDescent="0.2">
      <c r="A1256" s="162">
        <v>1</v>
      </c>
      <c r="B1256" s="7" t="s">
        <v>1344</v>
      </c>
      <c r="C1256" s="415" t="s">
        <v>1345</v>
      </c>
      <c r="D1256" s="416"/>
      <c r="E1256" s="7" t="s">
        <v>3312</v>
      </c>
      <c r="F1256" s="8">
        <v>20</v>
      </c>
      <c r="G1256" s="8"/>
      <c r="H1256" s="8">
        <v>4</v>
      </c>
      <c r="I1256" s="8"/>
      <c r="J1256" s="8"/>
      <c r="K1256" s="8">
        <v>24</v>
      </c>
      <c r="L1256" s="8">
        <v>45</v>
      </c>
    </row>
    <row r="1257" spans="1:12" ht="38.25" customHeight="1" x14ac:dyDescent="0.2">
      <c r="A1257" s="162">
        <v>1</v>
      </c>
      <c r="B1257" s="7" t="s">
        <v>1346</v>
      </c>
      <c r="C1257" s="415" t="s">
        <v>1347</v>
      </c>
      <c r="D1257" s="416"/>
      <c r="E1257" s="7" t="s">
        <v>3313</v>
      </c>
      <c r="F1257" s="8">
        <v>20</v>
      </c>
      <c r="G1257" s="8"/>
      <c r="H1257" s="8">
        <v>2</v>
      </c>
      <c r="I1257" s="8"/>
      <c r="J1257" s="8"/>
      <c r="K1257" s="8">
        <v>22</v>
      </c>
      <c r="L1257" s="8">
        <v>41</v>
      </c>
    </row>
    <row r="1258" spans="1:12" ht="38.25" customHeight="1" x14ac:dyDescent="0.2">
      <c r="A1258" s="162">
        <v>1</v>
      </c>
      <c r="B1258" s="7" t="s">
        <v>3529</v>
      </c>
      <c r="C1258" s="415" t="s">
        <v>1348</v>
      </c>
      <c r="D1258" s="416"/>
      <c r="E1258" s="7" t="s">
        <v>3314</v>
      </c>
      <c r="F1258" s="8">
        <v>303</v>
      </c>
      <c r="G1258" s="8"/>
      <c r="H1258" s="8">
        <v>4</v>
      </c>
      <c r="I1258" s="8"/>
      <c r="J1258" s="8"/>
      <c r="K1258" s="8">
        <v>307</v>
      </c>
      <c r="L1258" s="8">
        <v>618</v>
      </c>
    </row>
    <row r="1259" spans="1:12" ht="38.25" customHeight="1" x14ac:dyDescent="0.2">
      <c r="A1259" s="162">
        <v>1</v>
      </c>
      <c r="B1259" s="7" t="s">
        <v>1349</v>
      </c>
      <c r="C1259" s="415" t="s">
        <v>1350</v>
      </c>
      <c r="D1259" s="416"/>
      <c r="E1259" s="7" t="s">
        <v>3315</v>
      </c>
      <c r="F1259" s="8">
        <v>80</v>
      </c>
      <c r="G1259" s="8">
        <v>2</v>
      </c>
      <c r="H1259" s="8"/>
      <c r="I1259" s="8"/>
      <c r="J1259" s="8"/>
      <c r="K1259" s="8">
        <v>82</v>
      </c>
      <c r="L1259" s="8">
        <v>170</v>
      </c>
    </row>
    <row r="1260" spans="1:12" ht="38.25" customHeight="1" x14ac:dyDescent="0.2">
      <c r="A1260" s="162">
        <v>1</v>
      </c>
      <c r="B1260" s="7" t="s">
        <v>3527</v>
      </c>
      <c r="C1260" s="415" t="s">
        <v>1354</v>
      </c>
      <c r="D1260" s="416"/>
      <c r="E1260" s="7" t="s">
        <v>3316</v>
      </c>
      <c r="F1260" s="8">
        <v>22</v>
      </c>
      <c r="G1260" s="8">
        <v>3</v>
      </c>
      <c r="H1260" s="8">
        <v>1</v>
      </c>
      <c r="I1260" s="8"/>
      <c r="J1260" s="8"/>
      <c r="K1260" s="8">
        <v>26</v>
      </c>
      <c r="L1260" s="8">
        <v>59</v>
      </c>
    </row>
    <row r="1261" spans="1:12" ht="38.25" customHeight="1" x14ac:dyDescent="0.2">
      <c r="A1261" s="162">
        <v>1</v>
      </c>
      <c r="B1261" s="7" t="s">
        <v>1355</v>
      </c>
      <c r="C1261" s="415" t="s">
        <v>1356</v>
      </c>
      <c r="D1261" s="416"/>
      <c r="E1261" s="7" t="s">
        <v>3317</v>
      </c>
      <c r="F1261" s="8">
        <v>102</v>
      </c>
      <c r="G1261" s="8">
        <v>12</v>
      </c>
      <c r="H1261" s="8">
        <v>1</v>
      </c>
      <c r="I1261" s="8"/>
      <c r="J1261" s="8"/>
      <c r="K1261" s="8">
        <v>115</v>
      </c>
      <c r="L1261" s="8">
        <v>245</v>
      </c>
    </row>
    <row r="1262" spans="1:12" ht="38.25" customHeight="1" x14ac:dyDescent="0.2">
      <c r="A1262" s="162">
        <v>1</v>
      </c>
      <c r="B1262" s="7" t="s">
        <v>1357</v>
      </c>
      <c r="C1262" s="415" t="s">
        <v>1358</v>
      </c>
      <c r="D1262" s="416"/>
      <c r="E1262" s="7" t="s">
        <v>3318</v>
      </c>
      <c r="F1262" s="8">
        <v>11</v>
      </c>
      <c r="G1262" s="8"/>
      <c r="H1262" s="8">
        <v>1</v>
      </c>
      <c r="I1262" s="8"/>
      <c r="J1262" s="8"/>
      <c r="K1262" s="8">
        <v>12</v>
      </c>
      <c r="L1262" s="8">
        <v>24</v>
      </c>
    </row>
    <row r="1263" spans="1:12" ht="38.25" customHeight="1" x14ac:dyDescent="0.2">
      <c r="A1263" s="162">
        <v>1</v>
      </c>
      <c r="B1263" s="7" t="s">
        <v>1359</v>
      </c>
      <c r="C1263" s="415" t="s">
        <v>1360</v>
      </c>
      <c r="D1263" s="416"/>
      <c r="E1263" s="7" t="s">
        <v>3319</v>
      </c>
      <c r="F1263" s="8">
        <v>312</v>
      </c>
      <c r="G1263" s="8"/>
      <c r="H1263" s="8"/>
      <c r="I1263" s="8"/>
      <c r="J1263" s="8"/>
      <c r="K1263" s="8">
        <v>312</v>
      </c>
      <c r="L1263" s="8">
        <v>624</v>
      </c>
    </row>
    <row r="1264" spans="1:12" ht="38.25" customHeight="1" x14ac:dyDescent="0.2">
      <c r="A1264" s="162">
        <v>1</v>
      </c>
      <c r="B1264" s="7" t="s">
        <v>1363</v>
      </c>
      <c r="C1264" s="415" t="s">
        <v>1364</v>
      </c>
      <c r="D1264" s="416"/>
      <c r="E1264" s="7" t="s">
        <v>3310</v>
      </c>
      <c r="F1264" s="8">
        <v>113</v>
      </c>
      <c r="G1264" s="8"/>
      <c r="H1264" s="8"/>
      <c r="I1264" s="8"/>
      <c r="J1264" s="8"/>
      <c r="K1264" s="8">
        <v>113</v>
      </c>
      <c r="L1264" s="8">
        <v>191</v>
      </c>
    </row>
    <row r="1265" spans="1:12" ht="38.25" customHeight="1" x14ac:dyDescent="0.2">
      <c r="A1265" s="162">
        <v>1</v>
      </c>
      <c r="B1265" s="7" t="s">
        <v>1365</v>
      </c>
      <c r="C1265" s="415" t="s">
        <v>1366</v>
      </c>
      <c r="D1265" s="416"/>
      <c r="E1265" s="7" t="s">
        <v>3320</v>
      </c>
      <c r="F1265" s="8">
        <v>14</v>
      </c>
      <c r="G1265" s="8"/>
      <c r="H1265" s="8"/>
      <c r="I1265" s="8"/>
      <c r="J1265" s="8"/>
      <c r="K1265" s="8">
        <v>14</v>
      </c>
      <c r="L1265" s="8">
        <v>27</v>
      </c>
    </row>
    <row r="1266" spans="1:12" ht="51" customHeight="1" x14ac:dyDescent="0.2">
      <c r="A1266" s="162">
        <v>1</v>
      </c>
      <c r="B1266" s="7" t="s">
        <v>1367</v>
      </c>
      <c r="C1266" s="415" t="s">
        <v>1368</v>
      </c>
      <c r="D1266" s="416"/>
      <c r="E1266" s="7" t="s">
        <v>3321</v>
      </c>
      <c r="F1266" s="8">
        <v>14</v>
      </c>
      <c r="G1266" s="8"/>
      <c r="H1266" s="8"/>
      <c r="I1266" s="8"/>
      <c r="J1266" s="8"/>
      <c r="K1266" s="8">
        <v>14</v>
      </c>
      <c r="L1266" s="8">
        <v>29</v>
      </c>
    </row>
    <row r="1267" spans="1:12" ht="38.25" customHeight="1" x14ac:dyDescent="0.2">
      <c r="A1267" s="162">
        <v>1</v>
      </c>
      <c r="B1267" s="7" t="s">
        <v>1369</v>
      </c>
      <c r="C1267" s="415" t="s">
        <v>1370</v>
      </c>
      <c r="D1267" s="416"/>
      <c r="E1267" s="7" t="s">
        <v>3322</v>
      </c>
      <c r="F1267" s="8">
        <v>16</v>
      </c>
      <c r="G1267" s="8"/>
      <c r="H1267" s="8">
        <v>1</v>
      </c>
      <c r="I1267" s="8"/>
      <c r="J1267" s="8"/>
      <c r="K1267" s="8">
        <v>17</v>
      </c>
      <c r="L1267" s="8">
        <v>39</v>
      </c>
    </row>
    <row r="1268" spans="1:12" ht="38.25" customHeight="1" x14ac:dyDescent="0.2">
      <c r="A1268" s="162">
        <v>1</v>
      </c>
      <c r="B1268" s="7" t="s">
        <v>2721</v>
      </c>
      <c r="C1268" s="415" t="s">
        <v>1371</v>
      </c>
      <c r="D1268" s="416"/>
      <c r="E1268" s="7" t="s">
        <v>3323</v>
      </c>
      <c r="F1268" s="8">
        <v>15</v>
      </c>
      <c r="G1268" s="8"/>
      <c r="H1268" s="8"/>
      <c r="I1268" s="8"/>
      <c r="J1268" s="8"/>
      <c r="K1268" s="8">
        <v>15</v>
      </c>
      <c r="L1268" s="8">
        <v>36</v>
      </c>
    </row>
    <row r="1269" spans="1:12" ht="38.25" customHeight="1" x14ac:dyDescent="0.2">
      <c r="A1269" s="162">
        <v>1</v>
      </c>
      <c r="B1269" s="7" t="s">
        <v>1372</v>
      </c>
      <c r="C1269" s="415" t="s">
        <v>1373</v>
      </c>
      <c r="D1269" s="416"/>
      <c r="E1269" s="7" t="s">
        <v>3324</v>
      </c>
      <c r="F1269" s="8">
        <v>28</v>
      </c>
      <c r="G1269" s="8"/>
      <c r="H1269" s="8">
        <v>1</v>
      </c>
      <c r="I1269" s="8"/>
      <c r="J1269" s="8"/>
      <c r="K1269" s="8">
        <v>29</v>
      </c>
      <c r="L1269" s="8">
        <v>66</v>
      </c>
    </row>
    <row r="1270" spans="1:12" ht="51" customHeight="1" x14ac:dyDescent="0.2">
      <c r="A1270" s="162">
        <v>1</v>
      </c>
      <c r="B1270" s="7" t="s">
        <v>2592</v>
      </c>
      <c r="C1270" s="415" t="s">
        <v>1374</v>
      </c>
      <c r="D1270" s="416"/>
      <c r="E1270" s="7" t="s">
        <v>3325</v>
      </c>
      <c r="F1270" s="8">
        <v>151</v>
      </c>
      <c r="G1270" s="8">
        <v>4</v>
      </c>
      <c r="H1270" s="8">
        <v>2</v>
      </c>
      <c r="I1270" s="8"/>
      <c r="J1270" s="8"/>
      <c r="K1270" s="8">
        <v>157</v>
      </c>
      <c r="L1270" s="8">
        <v>329</v>
      </c>
    </row>
    <row r="1271" spans="1:12" ht="38.25" customHeight="1" x14ac:dyDescent="0.2">
      <c r="A1271" s="162">
        <v>1</v>
      </c>
      <c r="B1271" s="7" t="s">
        <v>2409</v>
      </c>
      <c r="C1271" s="415" t="s">
        <v>2410</v>
      </c>
      <c r="D1271" s="416"/>
      <c r="E1271" s="7" t="s">
        <v>3326</v>
      </c>
      <c r="F1271" s="8">
        <v>93</v>
      </c>
      <c r="G1271" s="8">
        <v>4</v>
      </c>
      <c r="H1271" s="8"/>
      <c r="I1271" s="8"/>
      <c r="J1271" s="8"/>
      <c r="K1271" s="8">
        <v>97</v>
      </c>
      <c r="L1271" s="8">
        <v>198</v>
      </c>
    </row>
    <row r="1272" spans="1:12" ht="25.5" x14ac:dyDescent="0.2">
      <c r="A1272" s="162">
        <v>1</v>
      </c>
      <c r="B1272" s="7" t="s">
        <v>1375</v>
      </c>
      <c r="C1272" s="415" t="s">
        <v>2439</v>
      </c>
      <c r="D1272" s="416"/>
      <c r="E1272" s="7" t="s">
        <v>2440</v>
      </c>
      <c r="F1272" s="8">
        <v>13</v>
      </c>
      <c r="G1272" s="8"/>
      <c r="H1272" s="8">
        <v>1</v>
      </c>
      <c r="I1272" s="8"/>
      <c r="J1272" s="8"/>
      <c r="K1272" s="8">
        <v>14</v>
      </c>
      <c r="L1272" s="8">
        <v>28</v>
      </c>
    </row>
    <row r="1273" spans="1:12" ht="38.25" customHeight="1" x14ac:dyDescent="0.2">
      <c r="A1273" s="162">
        <v>1</v>
      </c>
      <c r="B1273" s="7" t="s">
        <v>931</v>
      </c>
      <c r="C1273" s="415" t="s">
        <v>1376</v>
      </c>
      <c r="D1273" s="416"/>
      <c r="E1273" s="7" t="s">
        <v>3327</v>
      </c>
      <c r="F1273" s="8">
        <v>25</v>
      </c>
      <c r="G1273" s="8"/>
      <c r="H1273" s="8"/>
      <c r="I1273" s="8"/>
      <c r="J1273" s="8"/>
      <c r="K1273" s="8">
        <v>25</v>
      </c>
      <c r="L1273" s="8">
        <v>56</v>
      </c>
    </row>
    <row r="1274" spans="1:12" ht="38.25" customHeight="1" x14ac:dyDescent="0.2">
      <c r="A1274" s="162">
        <v>1</v>
      </c>
      <c r="B1274" s="7" t="s">
        <v>1377</v>
      </c>
      <c r="C1274" s="415" t="s">
        <v>1378</v>
      </c>
      <c r="D1274" s="416"/>
      <c r="E1274" s="7" t="s">
        <v>3224</v>
      </c>
      <c r="F1274" s="8">
        <v>104</v>
      </c>
      <c r="G1274" s="8"/>
      <c r="H1274" s="8"/>
      <c r="I1274" s="8"/>
      <c r="J1274" s="8"/>
      <c r="K1274" s="8">
        <v>104</v>
      </c>
      <c r="L1274" s="8">
        <v>204</v>
      </c>
    </row>
    <row r="1275" spans="1:12" ht="25.5" customHeight="1" x14ac:dyDescent="0.2">
      <c r="A1275" s="162">
        <v>1</v>
      </c>
      <c r="B1275" s="141" t="s">
        <v>792</v>
      </c>
      <c r="C1275" s="424" t="s">
        <v>2233</v>
      </c>
      <c r="D1275" s="425"/>
      <c r="E1275" s="135" t="s">
        <v>3328</v>
      </c>
      <c r="F1275" s="8">
        <v>14</v>
      </c>
      <c r="G1275" s="8"/>
      <c r="H1275" s="8"/>
      <c r="I1275" s="8"/>
      <c r="J1275" s="8"/>
      <c r="K1275" s="8">
        <v>14</v>
      </c>
      <c r="L1275" s="8">
        <v>28</v>
      </c>
    </row>
    <row r="1276" spans="1:12" ht="38.25" customHeight="1" x14ac:dyDescent="0.2">
      <c r="A1276" s="162">
        <v>1</v>
      </c>
      <c r="B1276" s="7" t="s">
        <v>1379</v>
      </c>
      <c r="C1276" s="415" t="s">
        <v>1380</v>
      </c>
      <c r="D1276" s="416"/>
      <c r="E1276" s="7" t="s">
        <v>3329</v>
      </c>
      <c r="F1276" s="8">
        <v>60</v>
      </c>
      <c r="G1276" s="8"/>
      <c r="H1276" s="8">
        <v>12</v>
      </c>
      <c r="I1276" s="8"/>
      <c r="J1276" s="8"/>
      <c r="K1276" s="8">
        <v>72</v>
      </c>
      <c r="L1276" s="8">
        <v>144</v>
      </c>
    </row>
    <row r="1277" spans="1:12" ht="38.25" customHeight="1" x14ac:dyDescent="0.2">
      <c r="A1277" s="162">
        <v>1</v>
      </c>
      <c r="B1277" s="7" t="s">
        <v>1381</v>
      </c>
      <c r="C1277" s="415" t="s">
        <v>1428</v>
      </c>
      <c r="D1277" s="416"/>
      <c r="E1277" s="7" t="s">
        <v>3310</v>
      </c>
      <c r="F1277" s="8">
        <v>59</v>
      </c>
      <c r="G1277" s="8"/>
      <c r="H1277" s="8"/>
      <c r="I1277" s="8"/>
      <c r="J1277" s="8"/>
      <c r="K1277" s="8">
        <v>59</v>
      </c>
      <c r="L1277" s="8">
        <v>84</v>
      </c>
    </row>
    <row r="1278" spans="1:12" ht="51" x14ac:dyDescent="0.2">
      <c r="A1278" s="162">
        <v>1</v>
      </c>
      <c r="B1278" s="7" t="s">
        <v>2687</v>
      </c>
      <c r="C1278" s="415" t="s">
        <v>1384</v>
      </c>
      <c r="D1278" s="416"/>
      <c r="E1278" s="7" t="s">
        <v>2926</v>
      </c>
      <c r="F1278" s="8">
        <v>338</v>
      </c>
      <c r="G1278" s="8"/>
      <c r="H1278" s="8"/>
      <c r="I1278" s="8"/>
      <c r="J1278" s="8"/>
      <c r="K1278" s="8">
        <v>338</v>
      </c>
      <c r="L1278" s="8">
        <v>676</v>
      </c>
    </row>
    <row r="1279" spans="1:12" ht="63.75" customHeight="1" x14ac:dyDescent="0.2">
      <c r="A1279" s="162">
        <v>1</v>
      </c>
      <c r="B1279" s="7" t="s">
        <v>1385</v>
      </c>
      <c r="C1279" s="415" t="s">
        <v>1386</v>
      </c>
      <c r="D1279" s="416"/>
      <c r="E1279" s="7" t="s">
        <v>3330</v>
      </c>
      <c r="F1279" s="8">
        <v>6</v>
      </c>
      <c r="G1279" s="8"/>
      <c r="H1279" s="8"/>
      <c r="I1279" s="8"/>
      <c r="J1279" s="8"/>
      <c r="K1279" s="8">
        <v>6</v>
      </c>
      <c r="L1279" s="8">
        <v>11</v>
      </c>
    </row>
    <row r="1280" spans="1:12" ht="38.25" customHeight="1" x14ac:dyDescent="0.2">
      <c r="A1280" s="162">
        <v>1</v>
      </c>
      <c r="B1280" s="7" t="s">
        <v>1387</v>
      </c>
      <c r="C1280" s="415" t="s">
        <v>1388</v>
      </c>
      <c r="D1280" s="416"/>
      <c r="E1280" s="7" t="s">
        <v>3331</v>
      </c>
      <c r="F1280" s="8">
        <v>3</v>
      </c>
      <c r="G1280" s="8"/>
      <c r="H1280" s="8">
        <v>3</v>
      </c>
      <c r="I1280" s="8"/>
      <c r="J1280" s="8"/>
      <c r="K1280" s="8">
        <v>6</v>
      </c>
      <c r="L1280" s="8">
        <v>12</v>
      </c>
    </row>
    <row r="1281" spans="1:13" ht="38.25" customHeight="1" x14ac:dyDescent="0.2">
      <c r="A1281" s="162">
        <v>1</v>
      </c>
      <c r="B1281" s="7" t="s">
        <v>1389</v>
      </c>
      <c r="C1281" s="415" t="s">
        <v>1390</v>
      </c>
      <c r="D1281" s="416"/>
      <c r="E1281" s="7" t="s">
        <v>3332</v>
      </c>
      <c r="F1281" s="8">
        <v>12</v>
      </c>
      <c r="G1281" s="8"/>
      <c r="H1281" s="8"/>
      <c r="I1281" s="8"/>
      <c r="J1281" s="8"/>
      <c r="K1281" s="8">
        <v>12</v>
      </c>
      <c r="L1281" s="8">
        <v>27</v>
      </c>
    </row>
    <row r="1282" spans="1:13" ht="38.25" customHeight="1" x14ac:dyDescent="0.2">
      <c r="A1282" s="162">
        <v>1</v>
      </c>
      <c r="B1282" s="7" t="s">
        <v>1391</v>
      </c>
      <c r="C1282" s="415" t="s">
        <v>1392</v>
      </c>
      <c r="D1282" s="416"/>
      <c r="E1282" s="7" t="s">
        <v>3310</v>
      </c>
      <c r="F1282" s="8">
        <v>142</v>
      </c>
      <c r="G1282" s="8"/>
      <c r="H1282" s="8"/>
      <c r="I1282" s="8"/>
      <c r="J1282" s="8"/>
      <c r="K1282" s="8">
        <v>142</v>
      </c>
      <c r="L1282" s="8">
        <v>283</v>
      </c>
    </row>
    <row r="1283" spans="1:13" x14ac:dyDescent="0.2">
      <c r="A1283" s="15">
        <f>COUNT(A1284:A1318)</f>
        <v>34</v>
      </c>
      <c r="B1283" s="5" t="s">
        <v>35</v>
      </c>
      <c r="C1283" s="413"/>
      <c r="D1283" s="414"/>
      <c r="E1283" s="5"/>
      <c r="F1283" s="6">
        <f t="shared" ref="F1283:L1283" si="217">SUM(F1284:F1318)</f>
        <v>3357</v>
      </c>
      <c r="G1283" s="6">
        <f t="shared" si="217"/>
        <v>57</v>
      </c>
      <c r="H1283" s="6">
        <f t="shared" si="217"/>
        <v>167</v>
      </c>
      <c r="I1283" s="6">
        <f t="shared" si="217"/>
        <v>0</v>
      </c>
      <c r="J1283" s="6">
        <f t="shared" si="217"/>
        <v>1</v>
      </c>
      <c r="K1283" s="6">
        <f t="shared" si="217"/>
        <v>3374</v>
      </c>
      <c r="L1283" s="6">
        <f t="shared" si="217"/>
        <v>7039</v>
      </c>
    </row>
    <row r="1284" spans="1:13" ht="25.5" customHeight="1" x14ac:dyDescent="0.2">
      <c r="A1284" s="162">
        <v>1</v>
      </c>
      <c r="B1284" s="7" t="s">
        <v>406</v>
      </c>
      <c r="C1284" s="415" t="s">
        <v>1393</v>
      </c>
      <c r="D1284" s="416"/>
      <c r="E1284" s="7" t="s">
        <v>3333</v>
      </c>
      <c r="F1284" s="8">
        <v>117</v>
      </c>
      <c r="G1284" s="8"/>
      <c r="H1284" s="8">
        <v>1</v>
      </c>
      <c r="I1284" s="8"/>
      <c r="J1284" s="8"/>
      <c r="K1284" s="8">
        <v>118</v>
      </c>
      <c r="L1284" s="8">
        <v>247</v>
      </c>
      <c r="M1284" s="341"/>
    </row>
    <row r="1285" spans="1:13" ht="25.5" x14ac:dyDescent="0.2">
      <c r="A1285" s="162">
        <v>1</v>
      </c>
      <c r="B1285" s="7" t="s">
        <v>151</v>
      </c>
      <c r="C1285" s="415" t="s">
        <v>1394</v>
      </c>
      <c r="D1285" s="416"/>
      <c r="E1285" s="7" t="s">
        <v>2516</v>
      </c>
      <c r="F1285" s="8">
        <v>6</v>
      </c>
      <c r="G1285" s="8"/>
      <c r="H1285" s="8"/>
      <c r="I1285" s="8"/>
      <c r="J1285" s="8"/>
      <c r="K1285" s="8">
        <v>6</v>
      </c>
      <c r="L1285" s="8">
        <v>12</v>
      </c>
    </row>
    <row r="1286" spans="1:13" s="341" customFormat="1" ht="38.25" x14ac:dyDescent="0.2">
      <c r="A1286" s="162">
        <v>1</v>
      </c>
      <c r="B1286" s="340" t="s">
        <v>2814</v>
      </c>
      <c r="C1286" s="422" t="s">
        <v>2815</v>
      </c>
      <c r="D1286" s="423"/>
      <c r="E1286" s="340" t="s">
        <v>2816</v>
      </c>
      <c r="F1286" s="8">
        <v>6</v>
      </c>
      <c r="G1286" s="8"/>
      <c r="H1286" s="8">
        <v>42</v>
      </c>
      <c r="I1286" s="8"/>
      <c r="J1286" s="8">
        <v>1</v>
      </c>
      <c r="K1286" s="8">
        <v>49</v>
      </c>
      <c r="L1286" s="8">
        <v>94</v>
      </c>
      <c r="M1286"/>
    </row>
    <row r="1287" spans="1:13" ht="51" customHeight="1" x14ac:dyDescent="0.2">
      <c r="A1287" s="162">
        <v>1</v>
      </c>
      <c r="B1287" s="7" t="s">
        <v>1395</v>
      </c>
      <c r="C1287" s="415" t="s">
        <v>1396</v>
      </c>
      <c r="D1287" s="416"/>
      <c r="E1287" s="7" t="s">
        <v>2912</v>
      </c>
      <c r="F1287" s="8">
        <v>170</v>
      </c>
      <c r="G1287" s="8">
        <v>15</v>
      </c>
      <c r="H1287" s="8"/>
      <c r="I1287" s="8"/>
      <c r="J1287" s="8"/>
      <c r="K1287" s="8">
        <v>185</v>
      </c>
      <c r="L1287" s="8">
        <v>286</v>
      </c>
    </row>
    <row r="1288" spans="1:13" ht="38.25" x14ac:dyDescent="0.2">
      <c r="A1288" s="162">
        <v>1</v>
      </c>
      <c r="B1288" s="7" t="s">
        <v>2511</v>
      </c>
      <c r="C1288" s="415" t="s">
        <v>1409</v>
      </c>
      <c r="D1288" s="416"/>
      <c r="E1288" s="7" t="s">
        <v>3311</v>
      </c>
      <c r="F1288" s="8">
        <v>20</v>
      </c>
      <c r="G1288" s="8"/>
      <c r="H1288" s="8"/>
      <c r="I1288" s="8"/>
      <c r="J1288" s="8"/>
      <c r="K1288" s="8">
        <v>20</v>
      </c>
      <c r="L1288" s="8">
        <v>31</v>
      </c>
    </row>
    <row r="1289" spans="1:13" ht="38.25" customHeight="1" x14ac:dyDescent="0.2">
      <c r="A1289" s="162">
        <v>1</v>
      </c>
      <c r="B1289" s="7" t="s">
        <v>1397</v>
      </c>
      <c r="C1289" s="415" t="s">
        <v>1398</v>
      </c>
      <c r="D1289" s="416"/>
      <c r="E1289" s="7" t="s">
        <v>2912</v>
      </c>
      <c r="F1289" s="8">
        <v>73</v>
      </c>
      <c r="G1289" s="8">
        <v>3</v>
      </c>
      <c r="H1289" s="8">
        <v>6</v>
      </c>
      <c r="I1289" s="8"/>
      <c r="J1289" s="8"/>
      <c r="K1289" s="8">
        <v>82</v>
      </c>
      <c r="L1289" s="8">
        <v>145</v>
      </c>
    </row>
    <row r="1290" spans="1:13" ht="38.25" customHeight="1" x14ac:dyDescent="0.2">
      <c r="A1290" s="162">
        <v>1</v>
      </c>
      <c r="B1290" s="7" t="s">
        <v>3575</v>
      </c>
      <c r="C1290" s="415" t="s">
        <v>3576</v>
      </c>
      <c r="D1290" s="416"/>
      <c r="E1290" s="7" t="s">
        <v>3326</v>
      </c>
      <c r="F1290" s="8">
        <v>35</v>
      </c>
      <c r="G1290" s="8">
        <v>1</v>
      </c>
      <c r="H1290" s="8">
        <v>2</v>
      </c>
      <c r="I1290" s="8"/>
      <c r="J1290" s="8"/>
      <c r="K1290" s="8">
        <v>38</v>
      </c>
      <c r="L1290" s="8">
        <v>69</v>
      </c>
    </row>
    <row r="1291" spans="1:13" ht="38.25" customHeight="1" x14ac:dyDescent="0.2">
      <c r="A1291" s="162">
        <v>1</v>
      </c>
      <c r="B1291" s="7" t="s">
        <v>1399</v>
      </c>
      <c r="C1291" s="415" t="s">
        <v>1400</v>
      </c>
      <c r="D1291" s="416"/>
      <c r="E1291" s="7" t="s">
        <v>2654</v>
      </c>
      <c r="F1291" s="8">
        <v>25</v>
      </c>
      <c r="G1291" s="8"/>
      <c r="H1291" s="8"/>
      <c r="I1291" s="8"/>
      <c r="J1291" s="8"/>
      <c r="K1291" s="8">
        <v>25</v>
      </c>
      <c r="L1291" s="8">
        <v>50</v>
      </c>
    </row>
    <row r="1292" spans="1:13" ht="38.25" customHeight="1" x14ac:dyDescent="0.2">
      <c r="A1292" s="162">
        <v>1</v>
      </c>
      <c r="B1292" s="7" t="s">
        <v>1401</v>
      </c>
      <c r="C1292" s="415" t="s">
        <v>1402</v>
      </c>
      <c r="D1292" s="416"/>
      <c r="E1292" s="7" t="s">
        <v>3334</v>
      </c>
      <c r="F1292" s="8">
        <v>8</v>
      </c>
      <c r="G1292" s="8"/>
      <c r="H1292" s="8"/>
      <c r="I1292" s="8"/>
      <c r="J1292" s="8"/>
      <c r="K1292" s="8">
        <v>8</v>
      </c>
      <c r="L1292" s="8">
        <v>12</v>
      </c>
      <c r="M1292" s="246"/>
    </row>
    <row r="1293" spans="1:13" ht="76.5" customHeight="1" x14ac:dyDescent="0.2">
      <c r="A1293" s="162">
        <v>1</v>
      </c>
      <c r="B1293" s="141" t="s">
        <v>1403</v>
      </c>
      <c r="C1293" s="415" t="s">
        <v>1404</v>
      </c>
      <c r="D1293" s="416"/>
      <c r="E1293" s="7" t="s">
        <v>3335</v>
      </c>
      <c r="F1293" s="8">
        <v>22</v>
      </c>
      <c r="G1293" s="8"/>
      <c r="H1293" s="8">
        <v>3</v>
      </c>
      <c r="I1293" s="8"/>
      <c r="J1293" s="8"/>
      <c r="K1293" s="8">
        <v>25</v>
      </c>
      <c r="L1293" s="8">
        <v>46</v>
      </c>
      <c r="M1293" s="232"/>
    </row>
    <row r="1294" spans="1:13" s="246" customFormat="1" ht="76.5" customHeight="1" x14ac:dyDescent="0.2">
      <c r="A1294" s="162">
        <v>1</v>
      </c>
      <c r="B1294" s="247" t="s">
        <v>1351</v>
      </c>
      <c r="C1294" s="415" t="s">
        <v>1352</v>
      </c>
      <c r="D1294" s="416"/>
      <c r="E1294" s="247" t="s">
        <v>3336</v>
      </c>
      <c r="F1294" s="8">
        <v>129</v>
      </c>
      <c r="G1294" s="8"/>
      <c r="H1294" s="8">
        <v>1</v>
      </c>
      <c r="I1294" s="8"/>
      <c r="J1294" s="8"/>
      <c r="K1294" s="8">
        <v>130</v>
      </c>
      <c r="L1294" s="8">
        <v>230</v>
      </c>
      <c r="M1294" s="195"/>
    </row>
    <row r="1295" spans="1:13" s="232" customFormat="1" ht="38.25" x14ac:dyDescent="0.2">
      <c r="A1295" s="162">
        <v>1</v>
      </c>
      <c r="B1295" s="233" t="s">
        <v>2514</v>
      </c>
      <c r="C1295" s="422" t="s">
        <v>2515</v>
      </c>
      <c r="D1295" s="423"/>
      <c r="E1295" s="234" t="s">
        <v>3337</v>
      </c>
      <c r="F1295" s="8">
        <v>165</v>
      </c>
      <c r="G1295" s="8"/>
      <c r="H1295" s="8"/>
      <c r="I1295" s="8"/>
      <c r="J1295" s="8"/>
      <c r="K1295" s="8">
        <v>165</v>
      </c>
      <c r="L1295" s="8">
        <v>323</v>
      </c>
      <c r="M1295"/>
    </row>
    <row r="1296" spans="1:13" s="195" customFormat="1" ht="38.25" x14ac:dyDescent="0.2">
      <c r="A1296" s="162">
        <v>1</v>
      </c>
      <c r="B1296" s="196" t="s">
        <v>2411</v>
      </c>
      <c r="C1296" s="422" t="s">
        <v>2412</v>
      </c>
      <c r="D1296" s="423"/>
      <c r="E1296" s="197" t="s">
        <v>2413</v>
      </c>
      <c r="F1296" s="8">
        <v>30</v>
      </c>
      <c r="G1296" s="8"/>
      <c r="H1296" s="8"/>
      <c r="I1296" s="8"/>
      <c r="J1296" s="8"/>
      <c r="K1296" s="8">
        <v>30</v>
      </c>
      <c r="L1296" s="8">
        <v>59</v>
      </c>
      <c r="M1296"/>
    </row>
    <row r="1297" spans="1:13" ht="38.25" customHeight="1" x14ac:dyDescent="0.2">
      <c r="A1297" s="162">
        <v>1</v>
      </c>
      <c r="B1297" s="7" t="s">
        <v>2875</v>
      </c>
      <c r="C1297" s="415" t="s">
        <v>1424</v>
      </c>
      <c r="D1297" s="416"/>
      <c r="E1297" s="7" t="s">
        <v>3338</v>
      </c>
      <c r="F1297" s="8">
        <v>25</v>
      </c>
      <c r="G1297" s="8"/>
      <c r="H1297" s="8">
        <v>11</v>
      </c>
      <c r="I1297" s="8"/>
      <c r="J1297" s="8"/>
      <c r="K1297" s="8">
        <v>36</v>
      </c>
      <c r="L1297" s="8">
        <v>78</v>
      </c>
    </row>
    <row r="1298" spans="1:13" ht="38.25" x14ac:dyDescent="0.2">
      <c r="A1298" s="162">
        <v>1</v>
      </c>
      <c r="B1298" s="7" t="s">
        <v>2646</v>
      </c>
      <c r="C1298" s="415" t="s">
        <v>2647</v>
      </c>
      <c r="D1298" s="416"/>
      <c r="E1298" s="7" t="s">
        <v>3339</v>
      </c>
      <c r="F1298" s="8">
        <v>290</v>
      </c>
      <c r="G1298" s="8"/>
      <c r="H1298" s="8">
        <v>16</v>
      </c>
      <c r="I1298" s="8"/>
      <c r="J1298" s="8"/>
      <c r="K1298" s="8">
        <v>306</v>
      </c>
      <c r="L1298" s="8">
        <v>612</v>
      </c>
    </row>
    <row r="1300" spans="1:13" ht="38.25" x14ac:dyDescent="0.2">
      <c r="A1300" s="162">
        <v>1</v>
      </c>
      <c r="B1300" s="7" t="s">
        <v>1361</v>
      </c>
      <c r="C1300" s="415" t="s">
        <v>1362</v>
      </c>
      <c r="D1300" s="416"/>
      <c r="E1300" s="7" t="s">
        <v>3340</v>
      </c>
      <c r="F1300" s="8">
        <v>74</v>
      </c>
      <c r="G1300" s="8"/>
      <c r="H1300" s="8">
        <v>1</v>
      </c>
      <c r="I1300" s="8"/>
      <c r="J1300" s="8"/>
      <c r="K1300" s="8">
        <v>75</v>
      </c>
      <c r="L1300" s="8">
        <v>142</v>
      </c>
      <c r="M1300" s="282"/>
    </row>
    <row r="1301" spans="1:13" ht="51" customHeight="1" x14ac:dyDescent="0.2">
      <c r="A1301" s="162">
        <v>1</v>
      </c>
      <c r="B1301" s="141" t="s">
        <v>1407</v>
      </c>
      <c r="C1301" s="415" t="s">
        <v>1408</v>
      </c>
      <c r="D1301" s="416"/>
      <c r="E1301" s="7" t="s">
        <v>3325</v>
      </c>
      <c r="F1301" s="8">
        <v>170</v>
      </c>
      <c r="G1301" s="8"/>
      <c r="H1301" s="8">
        <v>3</v>
      </c>
      <c r="I1301" s="8"/>
      <c r="J1301" s="8"/>
      <c r="K1301" s="8">
        <v>173</v>
      </c>
      <c r="L1301" s="8">
        <v>346</v>
      </c>
    </row>
    <row r="1302" spans="1:13" s="282" customFormat="1" ht="38.25" x14ac:dyDescent="0.2">
      <c r="A1302" s="162">
        <v>1</v>
      </c>
      <c r="B1302" s="281" t="s">
        <v>2511</v>
      </c>
      <c r="C1302" s="415" t="s">
        <v>1409</v>
      </c>
      <c r="D1302" s="416"/>
      <c r="E1302" s="281" t="s">
        <v>3311</v>
      </c>
      <c r="F1302" s="8">
        <v>20</v>
      </c>
      <c r="G1302" s="8"/>
      <c r="H1302" s="8"/>
      <c r="I1302" s="8"/>
      <c r="J1302" s="8"/>
      <c r="K1302" s="8">
        <v>20</v>
      </c>
      <c r="L1302" s="8">
        <v>31</v>
      </c>
      <c r="M1302"/>
    </row>
    <row r="1303" spans="1:13" ht="38.25" customHeight="1" x14ac:dyDescent="0.2">
      <c r="A1303" s="162">
        <v>1</v>
      </c>
      <c r="B1303" s="7" t="s">
        <v>1410</v>
      </c>
      <c r="C1303" s="415" t="s">
        <v>1411</v>
      </c>
      <c r="D1303" s="416"/>
      <c r="E1303" s="7" t="s">
        <v>3341</v>
      </c>
      <c r="F1303" s="8">
        <v>52</v>
      </c>
      <c r="G1303" s="8"/>
      <c r="H1303" s="8">
        <v>6</v>
      </c>
      <c r="I1303" s="8"/>
      <c r="J1303" s="8"/>
      <c r="K1303" s="8">
        <v>58</v>
      </c>
      <c r="L1303" s="8">
        <v>116</v>
      </c>
    </row>
    <row r="1304" spans="1:13" ht="38.25" customHeight="1" x14ac:dyDescent="0.2">
      <c r="A1304" s="162">
        <v>1</v>
      </c>
      <c r="B1304" s="7" t="s">
        <v>1412</v>
      </c>
      <c r="C1304" s="415" t="s">
        <v>1413</v>
      </c>
      <c r="D1304" s="416"/>
      <c r="E1304" s="7" t="s">
        <v>3342</v>
      </c>
      <c r="F1304" s="8">
        <v>12</v>
      </c>
      <c r="G1304" s="8">
        <v>3</v>
      </c>
      <c r="H1304" s="8"/>
      <c r="I1304" s="8"/>
      <c r="J1304" s="8"/>
      <c r="K1304" s="8">
        <v>15</v>
      </c>
      <c r="L1304" s="8">
        <v>36</v>
      </c>
    </row>
    <row r="1305" spans="1:13" ht="38.25" customHeight="1" x14ac:dyDescent="0.2">
      <c r="A1305" s="162">
        <v>1</v>
      </c>
      <c r="B1305" s="7" t="s">
        <v>1414</v>
      </c>
      <c r="C1305" s="415" t="s">
        <v>1415</v>
      </c>
      <c r="D1305" s="416"/>
      <c r="E1305" s="7" t="s">
        <v>3343</v>
      </c>
      <c r="F1305" s="8">
        <v>164</v>
      </c>
      <c r="G1305" s="8"/>
      <c r="H1305" s="8">
        <v>18</v>
      </c>
      <c r="I1305" s="8"/>
      <c r="J1305" s="8"/>
      <c r="K1305" s="8">
        <v>182</v>
      </c>
      <c r="L1305" s="8">
        <v>364</v>
      </c>
    </row>
    <row r="1306" spans="1:13" ht="38.25" customHeight="1" x14ac:dyDescent="0.2">
      <c r="A1306" s="162">
        <v>1</v>
      </c>
      <c r="B1306" s="7" t="s">
        <v>1416</v>
      </c>
      <c r="C1306" s="415" t="s">
        <v>1417</v>
      </c>
      <c r="D1306" s="416"/>
      <c r="E1306" s="7" t="s">
        <v>3344</v>
      </c>
      <c r="F1306" s="8">
        <v>161</v>
      </c>
      <c r="G1306" s="8"/>
      <c r="H1306" s="8">
        <v>2</v>
      </c>
      <c r="I1306" s="8"/>
      <c r="J1306" s="8"/>
      <c r="K1306" s="8">
        <v>163</v>
      </c>
      <c r="L1306" s="8">
        <v>311</v>
      </c>
    </row>
    <row r="1307" spans="1:13" ht="38.25" customHeight="1" x14ac:dyDescent="0.2">
      <c r="A1307" s="162">
        <v>1</v>
      </c>
      <c r="B1307" s="7" t="s">
        <v>3550</v>
      </c>
      <c r="C1307" s="415" t="s">
        <v>1418</v>
      </c>
      <c r="D1307" s="416"/>
      <c r="E1307" s="7" t="s">
        <v>3345</v>
      </c>
      <c r="F1307" s="8">
        <v>142</v>
      </c>
      <c r="G1307" s="8">
        <v>35</v>
      </c>
      <c r="H1307" s="8">
        <v>3</v>
      </c>
      <c r="I1307" s="8"/>
      <c r="J1307" s="8"/>
      <c r="K1307" s="8">
        <v>180</v>
      </c>
      <c r="L1307" s="8">
        <v>432</v>
      </c>
    </row>
    <row r="1308" spans="1:13" ht="38.25" customHeight="1" x14ac:dyDescent="0.2">
      <c r="A1308" s="162">
        <v>1</v>
      </c>
      <c r="B1308" s="7" t="s">
        <v>2574</v>
      </c>
      <c r="C1308" s="415" t="s">
        <v>1419</v>
      </c>
      <c r="D1308" s="416"/>
      <c r="E1308" s="7" t="s">
        <v>3311</v>
      </c>
      <c r="F1308" s="8">
        <v>87</v>
      </c>
      <c r="G1308" s="8"/>
      <c r="H1308" s="8">
        <v>25</v>
      </c>
      <c r="I1308" s="8"/>
      <c r="J1308" s="8"/>
      <c r="K1308" s="8">
        <v>112</v>
      </c>
      <c r="L1308" s="8">
        <v>219</v>
      </c>
    </row>
    <row r="1309" spans="1:13" ht="38.25" customHeight="1" x14ac:dyDescent="0.2">
      <c r="A1309" s="162">
        <v>1</v>
      </c>
      <c r="B1309" s="7" t="s">
        <v>1152</v>
      </c>
      <c r="C1309" s="415" t="s">
        <v>1420</v>
      </c>
      <c r="D1309" s="416"/>
      <c r="E1309" s="7" t="s">
        <v>3311</v>
      </c>
      <c r="F1309" s="8">
        <v>101</v>
      </c>
      <c r="G1309" s="8"/>
      <c r="H1309" s="8">
        <v>2</v>
      </c>
      <c r="I1309" s="8"/>
      <c r="J1309" s="8"/>
      <c r="K1309" s="8">
        <v>103</v>
      </c>
      <c r="L1309" s="8">
        <v>191</v>
      </c>
      <c r="M1309" s="136"/>
    </row>
    <row r="1310" spans="1:13" ht="38.25" customHeight="1" x14ac:dyDescent="0.2">
      <c r="A1310" s="162">
        <v>1</v>
      </c>
      <c r="B1310" s="7" t="s">
        <v>3531</v>
      </c>
      <c r="C1310" s="415" t="s">
        <v>1421</v>
      </c>
      <c r="D1310" s="416"/>
      <c r="E1310" s="7" t="s">
        <v>3314</v>
      </c>
      <c r="F1310" s="8">
        <v>85</v>
      </c>
      <c r="G1310" s="8"/>
      <c r="H1310" s="8">
        <v>6</v>
      </c>
      <c r="I1310" s="8"/>
      <c r="J1310" s="8"/>
      <c r="K1310" s="8">
        <v>91</v>
      </c>
      <c r="L1310" s="8">
        <v>182</v>
      </c>
    </row>
    <row r="1311" spans="1:13" s="136" customFormat="1" ht="25.5" x14ac:dyDescent="0.2">
      <c r="A1311" s="162">
        <v>1</v>
      </c>
      <c r="B1311" s="141" t="s">
        <v>2234</v>
      </c>
      <c r="C1311" s="424" t="s">
        <v>2235</v>
      </c>
      <c r="D1311" s="425"/>
      <c r="E1311" s="135" t="s">
        <v>2236</v>
      </c>
      <c r="F1311" s="8">
        <v>24</v>
      </c>
      <c r="G1311" s="8"/>
      <c r="H1311" s="8"/>
      <c r="I1311" s="8"/>
      <c r="J1311" s="8"/>
      <c r="K1311" s="8">
        <v>24</v>
      </c>
      <c r="L1311" s="8">
        <v>48</v>
      </c>
      <c r="M1311"/>
    </row>
    <row r="1312" spans="1:13" ht="38.25" customHeight="1" x14ac:dyDescent="0.2">
      <c r="A1312" s="162">
        <v>1</v>
      </c>
      <c r="B1312" s="7" t="s">
        <v>1422</v>
      </c>
      <c r="C1312" s="415" t="s">
        <v>1423</v>
      </c>
      <c r="D1312" s="416"/>
      <c r="E1312" s="7" t="s">
        <v>3346</v>
      </c>
      <c r="F1312" s="8">
        <v>166</v>
      </c>
      <c r="G1312" s="8"/>
      <c r="H1312" s="8">
        <v>2</v>
      </c>
      <c r="I1312" s="8"/>
      <c r="J1312" s="8"/>
      <c r="K1312" s="8">
        <v>168</v>
      </c>
      <c r="L1312" s="8">
        <v>336</v>
      </c>
    </row>
    <row r="1313" spans="1:13" ht="51" customHeight="1" x14ac:dyDescent="0.2">
      <c r="A1313" s="162">
        <v>1</v>
      </c>
      <c r="B1313" s="7" t="s">
        <v>1425</v>
      </c>
      <c r="C1313" s="415" t="s">
        <v>1426</v>
      </c>
      <c r="D1313" s="416"/>
      <c r="E1313" s="7" t="s">
        <v>3347</v>
      </c>
      <c r="F1313" s="8">
        <v>15</v>
      </c>
      <c r="G1313" s="8"/>
      <c r="H1313" s="8"/>
      <c r="I1313" s="8"/>
      <c r="J1313" s="8"/>
      <c r="K1313" s="8">
        <v>15</v>
      </c>
      <c r="L1313" s="8">
        <v>30</v>
      </c>
    </row>
    <row r="1314" spans="1:13" ht="38.25" customHeight="1" x14ac:dyDescent="0.2">
      <c r="A1314" s="162">
        <v>1</v>
      </c>
      <c r="B1314" s="7" t="s">
        <v>1427</v>
      </c>
      <c r="C1314" s="424" t="s">
        <v>1428</v>
      </c>
      <c r="D1314" s="425"/>
      <c r="E1314" s="7" t="s">
        <v>3310</v>
      </c>
      <c r="F1314" s="8">
        <v>51</v>
      </c>
      <c r="G1314" s="8"/>
      <c r="H1314" s="8"/>
      <c r="I1314" s="8"/>
      <c r="J1314" s="8"/>
      <c r="K1314" s="8">
        <v>51</v>
      </c>
      <c r="L1314" s="8">
        <v>101</v>
      </c>
    </row>
    <row r="1315" spans="1:13" ht="38.25" customHeight="1" x14ac:dyDescent="0.2">
      <c r="A1315" s="162">
        <v>1</v>
      </c>
      <c r="B1315" s="7" t="s">
        <v>2876</v>
      </c>
      <c r="C1315" s="415" t="s">
        <v>1405</v>
      </c>
      <c r="D1315" s="416"/>
      <c r="E1315" s="7" t="s">
        <v>2900</v>
      </c>
      <c r="F1315" s="8">
        <v>308</v>
      </c>
      <c r="G1315" s="8"/>
      <c r="H1315" s="8"/>
      <c r="I1315" s="8"/>
      <c r="J1315" s="8"/>
      <c r="K1315" s="8">
        <v>308</v>
      </c>
      <c r="L1315" s="8">
        <v>616</v>
      </c>
      <c r="M1315" s="204"/>
    </row>
    <row r="1316" spans="1:13" ht="76.5" customHeight="1" x14ac:dyDescent="0.2">
      <c r="A1316" s="162">
        <v>1</v>
      </c>
      <c r="B1316" s="7" t="s">
        <v>2686</v>
      </c>
      <c r="C1316" s="415" t="s">
        <v>1430</v>
      </c>
      <c r="D1316" s="416"/>
      <c r="E1316" s="7" t="s">
        <v>2926</v>
      </c>
      <c r="F1316" s="8">
        <v>385</v>
      </c>
      <c r="G1316" s="8"/>
      <c r="H1316" s="8">
        <v>16</v>
      </c>
      <c r="I1316" s="8"/>
      <c r="J1316" s="8"/>
      <c r="K1316" s="8">
        <v>401</v>
      </c>
      <c r="L1316" s="8">
        <v>804</v>
      </c>
    </row>
    <row r="1317" spans="1:13" s="204" customFormat="1" ht="25.5" x14ac:dyDescent="0.2">
      <c r="A1317" s="162">
        <v>1</v>
      </c>
      <c r="B1317" s="205" t="s">
        <v>2444</v>
      </c>
      <c r="C1317" s="422" t="s">
        <v>2445</v>
      </c>
      <c r="D1317" s="423"/>
      <c r="E1317" s="205" t="s">
        <v>2926</v>
      </c>
      <c r="F1317" s="8">
        <v>208</v>
      </c>
      <c r="G1317" s="8"/>
      <c r="H1317" s="8"/>
      <c r="I1317" s="8"/>
      <c r="J1317" s="8"/>
      <c r="K1317" s="8"/>
      <c r="L1317" s="8">
        <v>416</v>
      </c>
      <c r="M1317"/>
    </row>
    <row r="1318" spans="1:13" ht="63.75" customHeight="1" x14ac:dyDescent="0.2">
      <c r="A1318" s="162">
        <v>1</v>
      </c>
      <c r="B1318" s="7" t="s">
        <v>1431</v>
      </c>
      <c r="C1318" s="415" t="s">
        <v>1432</v>
      </c>
      <c r="D1318" s="416"/>
      <c r="E1318" s="7" t="s">
        <v>3348</v>
      </c>
      <c r="F1318" s="8">
        <v>11</v>
      </c>
      <c r="G1318" s="8"/>
      <c r="H1318" s="8">
        <v>1</v>
      </c>
      <c r="I1318" s="8"/>
      <c r="J1318" s="8"/>
      <c r="K1318" s="8">
        <v>12</v>
      </c>
      <c r="L1318" s="8">
        <v>24</v>
      </c>
    </row>
    <row r="1319" spans="1:13" x14ac:dyDescent="0.2">
      <c r="A1319" s="15">
        <f>COUNT(A1320:A1339)</f>
        <v>20</v>
      </c>
      <c r="B1319" s="5" t="s">
        <v>36</v>
      </c>
      <c r="C1319" s="413"/>
      <c r="D1319" s="414"/>
      <c r="E1319" s="5"/>
      <c r="F1319" s="6">
        <f t="shared" ref="F1319:L1319" si="218">SUM(F1320:F1339)</f>
        <v>2859</v>
      </c>
      <c r="G1319" s="6">
        <f t="shared" si="218"/>
        <v>21</v>
      </c>
      <c r="H1319" s="6">
        <f t="shared" si="218"/>
        <v>217</v>
      </c>
      <c r="I1319" s="6">
        <f t="shared" si="218"/>
        <v>0</v>
      </c>
      <c r="J1319" s="6">
        <f t="shared" si="218"/>
        <v>0</v>
      </c>
      <c r="K1319" s="6">
        <f t="shared" si="218"/>
        <v>3097</v>
      </c>
      <c r="L1319" s="6">
        <f t="shared" si="218"/>
        <v>6100</v>
      </c>
    </row>
    <row r="1320" spans="1:13" ht="38.25" customHeight="1" x14ac:dyDescent="0.2">
      <c r="A1320" s="162">
        <v>1</v>
      </c>
      <c r="B1320" s="7" t="s">
        <v>470</v>
      </c>
      <c r="C1320" s="415" t="s">
        <v>1433</v>
      </c>
      <c r="D1320" s="416"/>
      <c r="E1320" s="7" t="s">
        <v>3349</v>
      </c>
      <c r="F1320" s="8">
        <v>221</v>
      </c>
      <c r="G1320" s="8">
        <v>11</v>
      </c>
      <c r="H1320" s="8">
        <v>9</v>
      </c>
      <c r="I1320" s="8"/>
      <c r="J1320" s="8"/>
      <c r="K1320" s="8">
        <v>241</v>
      </c>
      <c r="L1320" s="8">
        <v>508</v>
      </c>
    </row>
    <row r="1321" spans="1:13" ht="51" customHeight="1" x14ac:dyDescent="0.2">
      <c r="A1321" s="162">
        <v>1</v>
      </c>
      <c r="B1321" s="7" t="s">
        <v>2622</v>
      </c>
      <c r="C1321" s="415" t="s">
        <v>2621</v>
      </c>
      <c r="D1321" s="416"/>
      <c r="E1321" s="7" t="s">
        <v>3350</v>
      </c>
      <c r="F1321" s="8">
        <v>266</v>
      </c>
      <c r="G1321" s="8">
        <v>10</v>
      </c>
      <c r="H1321" s="8">
        <v>8</v>
      </c>
      <c r="I1321" s="8"/>
      <c r="J1321" s="8"/>
      <c r="K1321" s="8">
        <v>284</v>
      </c>
      <c r="L1321" s="8">
        <v>578</v>
      </c>
    </row>
    <row r="1322" spans="1:13" ht="51" customHeight="1" x14ac:dyDescent="0.2">
      <c r="A1322" s="162">
        <v>1</v>
      </c>
      <c r="B1322" s="141" t="s">
        <v>669</v>
      </c>
      <c r="C1322" s="415" t="s">
        <v>1434</v>
      </c>
      <c r="D1322" s="416"/>
      <c r="E1322" s="7" t="s">
        <v>3325</v>
      </c>
      <c r="F1322" s="8">
        <v>79</v>
      </c>
      <c r="G1322" s="8"/>
      <c r="H1322" s="8">
        <v>12</v>
      </c>
      <c r="I1322" s="8"/>
      <c r="J1322" s="8"/>
      <c r="K1322" s="8">
        <v>91</v>
      </c>
      <c r="L1322" s="8">
        <v>182</v>
      </c>
    </row>
    <row r="1323" spans="1:13" ht="25.5" x14ac:dyDescent="0.2">
      <c r="A1323" s="162">
        <v>1</v>
      </c>
      <c r="B1323" s="141" t="s">
        <v>1005</v>
      </c>
      <c r="C1323" s="415" t="s">
        <v>1435</v>
      </c>
      <c r="D1323" s="416"/>
      <c r="E1323" s="201" t="s">
        <v>3351</v>
      </c>
      <c r="F1323" s="8">
        <v>480</v>
      </c>
      <c r="G1323" s="8"/>
      <c r="H1323" s="8">
        <v>7</v>
      </c>
      <c r="I1323" s="8"/>
      <c r="J1323" s="8"/>
      <c r="K1323" s="8">
        <v>487</v>
      </c>
      <c r="L1323" s="8">
        <v>898</v>
      </c>
    </row>
    <row r="1324" spans="1:13" ht="51" customHeight="1" x14ac:dyDescent="0.2">
      <c r="A1324" s="162">
        <v>1</v>
      </c>
      <c r="B1324" s="141" t="s">
        <v>1436</v>
      </c>
      <c r="C1324" s="415" t="s">
        <v>1437</v>
      </c>
      <c r="D1324" s="416"/>
      <c r="E1324" s="7" t="s">
        <v>3325</v>
      </c>
      <c r="F1324" s="8">
        <v>295</v>
      </c>
      <c r="G1324" s="8"/>
      <c r="H1324" s="8">
        <v>13</v>
      </c>
      <c r="I1324" s="8"/>
      <c r="J1324" s="8"/>
      <c r="K1324" s="8">
        <v>308</v>
      </c>
      <c r="L1324" s="8">
        <v>598</v>
      </c>
    </row>
    <row r="1325" spans="1:13" ht="51" customHeight="1" x14ac:dyDescent="0.2">
      <c r="A1325" s="162">
        <v>1</v>
      </c>
      <c r="B1325" s="141" t="s">
        <v>487</v>
      </c>
      <c r="C1325" s="415" t="s">
        <v>1438</v>
      </c>
      <c r="D1325" s="416"/>
      <c r="E1325" s="7" t="s">
        <v>3325</v>
      </c>
      <c r="F1325" s="8">
        <v>139</v>
      </c>
      <c r="G1325" s="8"/>
      <c r="H1325" s="8">
        <v>19</v>
      </c>
      <c r="I1325" s="8"/>
      <c r="J1325" s="8"/>
      <c r="K1325" s="8">
        <v>158</v>
      </c>
      <c r="L1325" s="8">
        <v>315</v>
      </c>
    </row>
    <row r="1326" spans="1:13" ht="51" customHeight="1" x14ac:dyDescent="0.2">
      <c r="A1326" s="162">
        <v>1</v>
      </c>
      <c r="B1326" s="141" t="s">
        <v>1439</v>
      </c>
      <c r="C1326" s="415" t="s">
        <v>1440</v>
      </c>
      <c r="D1326" s="416"/>
      <c r="E1326" s="7" t="s">
        <v>3325</v>
      </c>
      <c r="F1326" s="8">
        <v>164</v>
      </c>
      <c r="G1326" s="8"/>
      <c r="H1326" s="8">
        <v>6</v>
      </c>
      <c r="I1326" s="8"/>
      <c r="J1326" s="8"/>
      <c r="K1326" s="8">
        <v>170</v>
      </c>
      <c r="L1326" s="8">
        <v>305</v>
      </c>
    </row>
    <row r="1327" spans="1:13" ht="38.25" customHeight="1" x14ac:dyDescent="0.2">
      <c r="A1327" s="162">
        <v>1</v>
      </c>
      <c r="B1327" s="141" t="s">
        <v>1441</v>
      </c>
      <c r="C1327" s="415" t="s">
        <v>1442</v>
      </c>
      <c r="D1327" s="416"/>
      <c r="E1327" s="7" t="s">
        <v>3352</v>
      </c>
      <c r="F1327" s="8">
        <v>141</v>
      </c>
      <c r="G1327" s="8"/>
      <c r="H1327" s="8">
        <v>8</v>
      </c>
      <c r="I1327" s="8"/>
      <c r="J1327" s="8"/>
      <c r="K1327" s="8">
        <v>149</v>
      </c>
      <c r="L1327" s="8">
        <v>298</v>
      </c>
    </row>
    <row r="1328" spans="1:13" ht="38.25" customHeight="1" x14ac:dyDescent="0.2">
      <c r="A1328" s="162">
        <v>1</v>
      </c>
      <c r="B1328" s="7" t="s">
        <v>3608</v>
      </c>
      <c r="C1328" s="415" t="s">
        <v>1406</v>
      </c>
      <c r="D1328" s="416"/>
      <c r="E1328" s="7" t="s">
        <v>3607</v>
      </c>
      <c r="F1328" s="8">
        <v>9</v>
      </c>
      <c r="G1328" s="8"/>
      <c r="H1328" s="8">
        <v>2</v>
      </c>
      <c r="I1328" s="8"/>
      <c r="J1328" s="8"/>
      <c r="K1328" s="8">
        <v>11</v>
      </c>
      <c r="L1328" s="8">
        <v>22</v>
      </c>
    </row>
    <row r="1329" spans="1:13" ht="38.25" customHeight="1" x14ac:dyDescent="0.2">
      <c r="A1329" s="162">
        <v>1</v>
      </c>
      <c r="B1329" s="141" t="s">
        <v>1443</v>
      </c>
      <c r="C1329" s="415" t="s">
        <v>1444</v>
      </c>
      <c r="D1329" s="416"/>
      <c r="E1329" s="7" t="s">
        <v>3353</v>
      </c>
      <c r="F1329" s="8">
        <v>12</v>
      </c>
      <c r="G1329" s="8"/>
      <c r="H1329" s="8">
        <v>1</v>
      </c>
      <c r="I1329" s="8"/>
      <c r="J1329" s="8"/>
      <c r="K1329" s="8">
        <v>13</v>
      </c>
      <c r="L1329" s="8">
        <v>26</v>
      </c>
    </row>
    <row r="1330" spans="1:13" ht="38.25" customHeight="1" x14ac:dyDescent="0.2">
      <c r="A1330" s="162">
        <v>1</v>
      </c>
      <c r="B1330" s="141" t="s">
        <v>1032</v>
      </c>
      <c r="C1330" s="415" t="s">
        <v>1445</v>
      </c>
      <c r="D1330" s="416"/>
      <c r="E1330" s="7" t="s">
        <v>3354</v>
      </c>
      <c r="F1330" s="8">
        <v>76</v>
      </c>
      <c r="G1330" s="8"/>
      <c r="H1330" s="8">
        <v>6</v>
      </c>
      <c r="I1330" s="8"/>
      <c r="J1330" s="8"/>
      <c r="K1330" s="8">
        <v>82</v>
      </c>
      <c r="L1330" s="8">
        <v>160</v>
      </c>
    </row>
    <row r="1331" spans="1:13" ht="63.75" x14ac:dyDescent="0.2">
      <c r="A1331" s="162">
        <v>1</v>
      </c>
      <c r="B1331" s="7" t="s">
        <v>2868</v>
      </c>
      <c r="C1331" s="415" t="s">
        <v>1452</v>
      </c>
      <c r="D1331" s="416"/>
      <c r="E1331" s="7" t="s">
        <v>2900</v>
      </c>
      <c r="F1331" s="8">
        <v>286</v>
      </c>
      <c r="G1331" s="8"/>
      <c r="H1331" s="8">
        <v>6</v>
      </c>
      <c r="I1331" s="8"/>
      <c r="J1331" s="8"/>
      <c r="K1331" s="8">
        <v>292</v>
      </c>
      <c r="L1331" s="8">
        <v>584</v>
      </c>
    </row>
    <row r="1332" spans="1:13" ht="63.75" x14ac:dyDescent="0.2">
      <c r="A1332" s="162">
        <v>1</v>
      </c>
      <c r="B1332" s="7" t="s">
        <v>2658</v>
      </c>
      <c r="C1332" s="415" t="s">
        <v>1446</v>
      </c>
      <c r="D1332" s="416"/>
      <c r="E1332" s="7" t="s">
        <v>3355</v>
      </c>
      <c r="F1332" s="8">
        <v>305</v>
      </c>
      <c r="G1332" s="8"/>
      <c r="H1332" s="8">
        <v>2</v>
      </c>
      <c r="I1332" s="8"/>
      <c r="J1332" s="8"/>
      <c r="K1332" s="8">
        <v>307</v>
      </c>
      <c r="L1332" s="8">
        <v>610</v>
      </c>
      <c r="M1332" s="213"/>
    </row>
    <row r="1333" spans="1:13" ht="51" customHeight="1" x14ac:dyDescent="0.2">
      <c r="A1333" s="162">
        <v>1</v>
      </c>
      <c r="B1333" s="7" t="s">
        <v>1447</v>
      </c>
      <c r="C1333" s="415" t="s">
        <v>2430</v>
      </c>
      <c r="D1333" s="416"/>
      <c r="E1333" s="7" t="s">
        <v>3350</v>
      </c>
      <c r="F1333" s="8">
        <v>77</v>
      </c>
      <c r="G1333" s="8"/>
      <c r="H1333" s="8">
        <v>2</v>
      </c>
      <c r="I1333" s="8"/>
      <c r="J1333" s="8"/>
      <c r="K1333" s="8">
        <v>79</v>
      </c>
      <c r="L1333" s="8">
        <v>158</v>
      </c>
      <c r="M1333" s="136"/>
    </row>
    <row r="1334" spans="1:13" s="213" customFormat="1" ht="51" customHeight="1" x14ac:dyDescent="0.2">
      <c r="A1334" s="162">
        <v>1</v>
      </c>
      <c r="B1334" s="214" t="s">
        <v>2468</v>
      </c>
      <c r="C1334" s="422" t="s">
        <v>2469</v>
      </c>
      <c r="D1334" s="423"/>
      <c r="E1334" s="214" t="s">
        <v>3350</v>
      </c>
      <c r="F1334" s="8">
        <v>47</v>
      </c>
      <c r="G1334" s="8"/>
      <c r="H1334" s="8">
        <v>78</v>
      </c>
      <c r="I1334" s="8"/>
      <c r="J1334" s="8"/>
      <c r="K1334" s="8">
        <v>125</v>
      </c>
      <c r="L1334" s="8">
        <v>250</v>
      </c>
      <c r="M1334"/>
    </row>
    <row r="1335" spans="1:13" s="136" customFormat="1" ht="51" customHeight="1" x14ac:dyDescent="0.2">
      <c r="A1335" s="162">
        <v>1</v>
      </c>
      <c r="B1335" s="141" t="s">
        <v>1382</v>
      </c>
      <c r="C1335" s="415" t="s">
        <v>1383</v>
      </c>
      <c r="D1335" s="416"/>
      <c r="E1335" s="137" t="s">
        <v>3325</v>
      </c>
      <c r="F1335" s="8">
        <v>16</v>
      </c>
      <c r="G1335" s="8"/>
      <c r="H1335" s="8"/>
      <c r="I1335" s="8"/>
      <c r="J1335" s="8"/>
      <c r="K1335" s="8">
        <v>16</v>
      </c>
      <c r="L1335" s="8">
        <v>32</v>
      </c>
      <c r="M1335"/>
    </row>
    <row r="1336" spans="1:13" ht="76.5" customHeight="1" x14ac:dyDescent="0.2">
      <c r="A1336" s="162">
        <v>1</v>
      </c>
      <c r="B1336" s="7" t="s">
        <v>1448</v>
      </c>
      <c r="C1336" s="415" t="s">
        <v>1449</v>
      </c>
      <c r="D1336" s="416"/>
      <c r="E1336" s="7" t="s">
        <v>3356</v>
      </c>
      <c r="F1336" s="8">
        <v>177</v>
      </c>
      <c r="G1336" s="8"/>
      <c r="H1336" s="8">
        <v>24</v>
      </c>
      <c r="I1336" s="8"/>
      <c r="J1336" s="8"/>
      <c r="K1336" s="8">
        <v>201</v>
      </c>
      <c r="L1336" s="8">
        <v>402</v>
      </c>
    </row>
    <row r="1337" spans="1:13" ht="51" customHeight="1" x14ac:dyDescent="0.2">
      <c r="A1337" s="162">
        <v>1</v>
      </c>
      <c r="B1337" s="7" t="s">
        <v>1450</v>
      </c>
      <c r="C1337" s="415" t="s">
        <v>1451</v>
      </c>
      <c r="D1337" s="416"/>
      <c r="E1337" s="7" t="s">
        <v>3357</v>
      </c>
      <c r="F1337" s="8">
        <v>17</v>
      </c>
      <c r="G1337" s="8"/>
      <c r="H1337" s="8">
        <v>2</v>
      </c>
      <c r="I1337" s="8"/>
      <c r="J1337" s="8"/>
      <c r="K1337" s="8">
        <v>19</v>
      </c>
      <c r="L1337" s="8">
        <v>34</v>
      </c>
    </row>
    <row r="1338" spans="1:13" ht="38.25" customHeight="1" x14ac:dyDescent="0.2">
      <c r="A1338" s="162">
        <v>1</v>
      </c>
      <c r="B1338" s="7" t="s">
        <v>1453</v>
      </c>
      <c r="C1338" s="415" t="s">
        <v>1454</v>
      </c>
      <c r="D1338" s="416"/>
      <c r="E1338" s="7" t="s">
        <v>3358</v>
      </c>
      <c r="F1338" s="8">
        <v>47</v>
      </c>
      <c r="G1338" s="8"/>
      <c r="H1338" s="8">
        <v>9</v>
      </c>
      <c r="I1338" s="8"/>
      <c r="J1338" s="8"/>
      <c r="K1338" s="8">
        <v>56</v>
      </c>
      <c r="L1338" s="8">
        <v>120</v>
      </c>
    </row>
    <row r="1339" spans="1:13" ht="38.25" customHeight="1" x14ac:dyDescent="0.2">
      <c r="A1339" s="162">
        <v>1</v>
      </c>
      <c r="B1339" s="7" t="s">
        <v>1455</v>
      </c>
      <c r="C1339" s="415" t="s">
        <v>1456</v>
      </c>
      <c r="D1339" s="416"/>
      <c r="E1339" s="7" t="s">
        <v>3359</v>
      </c>
      <c r="F1339" s="8">
        <v>5</v>
      </c>
      <c r="G1339" s="8"/>
      <c r="H1339" s="8">
        <v>3</v>
      </c>
      <c r="I1339" s="8"/>
      <c r="J1339" s="8"/>
      <c r="K1339" s="8">
        <v>8</v>
      </c>
      <c r="L1339" s="8">
        <v>20</v>
      </c>
    </row>
    <row r="1340" spans="1:13" x14ac:dyDescent="0.2">
      <c r="A1340" s="16">
        <f>SUM(A1249+A1255+A1283+A1319)</f>
        <v>86</v>
      </c>
      <c r="B1340" s="17"/>
      <c r="C1340" s="417"/>
      <c r="D1340" s="418"/>
      <c r="E1340" s="17"/>
      <c r="F1340" s="9">
        <f t="shared" ref="F1340:L1340" si="219">SUM(F1249+F1255+F1283+F1319)</f>
        <v>8709</v>
      </c>
      <c r="G1340" s="164">
        <f t="shared" si="219"/>
        <v>111</v>
      </c>
      <c r="H1340" s="164">
        <f t="shared" si="219"/>
        <v>429</v>
      </c>
      <c r="I1340" s="164">
        <f t="shared" si="219"/>
        <v>0</v>
      </c>
      <c r="J1340" s="164">
        <f t="shared" si="219"/>
        <v>1</v>
      </c>
      <c r="K1340" s="164">
        <f t="shared" si="219"/>
        <v>9042</v>
      </c>
      <c r="L1340" s="164">
        <f t="shared" si="219"/>
        <v>18319</v>
      </c>
    </row>
    <row r="1341" spans="1:13" x14ac:dyDescent="0.2">
      <c r="A1341" s="2"/>
      <c r="B1341" s="2"/>
      <c r="C1341" s="421"/>
      <c r="D1341" s="421"/>
      <c r="E1341" s="2"/>
      <c r="F1341" s="2"/>
      <c r="G1341" s="2"/>
      <c r="H1341" s="2"/>
      <c r="I1341" s="2"/>
      <c r="J1341" s="2"/>
      <c r="K1341" s="2"/>
      <c r="L1341" s="2"/>
    </row>
    <row r="1342" spans="1:13" ht="12.75" customHeight="1" x14ac:dyDescent="0.2">
      <c r="A1342" s="427" t="s">
        <v>2</v>
      </c>
      <c r="B1342" s="427"/>
      <c r="C1342" s="427"/>
      <c r="D1342" s="427"/>
      <c r="E1342" s="2"/>
      <c r="F1342" s="433" t="s">
        <v>14</v>
      </c>
      <c r="G1342" s="433"/>
      <c r="H1342" s="433"/>
      <c r="I1342" s="433"/>
      <c r="J1342" s="433"/>
      <c r="K1342" s="433"/>
      <c r="L1342" s="433"/>
    </row>
    <row r="1343" spans="1:13" ht="12.75" customHeight="1" x14ac:dyDescent="0.2">
      <c r="A1343" s="11" t="s">
        <v>53</v>
      </c>
      <c r="B1343" s="11" t="s">
        <v>54</v>
      </c>
      <c r="C1343" s="428" t="s">
        <v>55</v>
      </c>
      <c r="D1343" s="429"/>
      <c r="E1343" s="11" t="s">
        <v>56</v>
      </c>
      <c r="F1343" s="12"/>
      <c r="G1343" s="434" t="s">
        <v>57</v>
      </c>
      <c r="H1343" s="388"/>
      <c r="I1343" s="388"/>
      <c r="J1343" s="388"/>
      <c r="K1343" s="389"/>
      <c r="L1343" s="12"/>
    </row>
    <row r="1344" spans="1:13" ht="25.5" customHeight="1" x14ac:dyDescent="0.2">
      <c r="A1344" s="13"/>
      <c r="B1344" s="13" t="s">
        <v>58</v>
      </c>
      <c r="C1344" s="419" t="s">
        <v>59</v>
      </c>
      <c r="D1344" s="420"/>
      <c r="E1344" s="14" t="s">
        <v>60</v>
      </c>
      <c r="F1344" s="12" t="s">
        <v>61</v>
      </c>
      <c r="G1344" s="12" t="s">
        <v>62</v>
      </c>
      <c r="H1344" s="12" t="s">
        <v>63</v>
      </c>
      <c r="I1344" s="12" t="s">
        <v>64</v>
      </c>
      <c r="J1344" s="12" t="s">
        <v>65</v>
      </c>
      <c r="K1344" s="12" t="s">
        <v>66</v>
      </c>
      <c r="L1344" s="12" t="s">
        <v>67</v>
      </c>
    </row>
    <row r="1345" spans="1:12" x14ac:dyDescent="0.2">
      <c r="A1345" s="15">
        <f>COUNT(A1346)</f>
        <v>0</v>
      </c>
      <c r="B1345" s="5" t="s">
        <v>33</v>
      </c>
      <c r="C1345" s="413"/>
      <c r="D1345" s="414"/>
      <c r="E1345" s="5"/>
      <c r="F1345" s="6">
        <f>SUM(F1346)</f>
        <v>0</v>
      </c>
      <c r="G1345" s="6">
        <f t="shared" ref="G1345:L1345" si="220">SUM(G1346)</f>
        <v>0</v>
      </c>
      <c r="H1345" s="6">
        <f t="shared" si="220"/>
        <v>0</v>
      </c>
      <c r="I1345" s="6">
        <f t="shared" si="220"/>
        <v>0</v>
      </c>
      <c r="J1345" s="6">
        <f t="shared" si="220"/>
        <v>0</v>
      </c>
      <c r="K1345" s="6">
        <f t="shared" si="220"/>
        <v>0</v>
      </c>
      <c r="L1345" s="6">
        <f t="shared" si="220"/>
        <v>0</v>
      </c>
    </row>
    <row r="1346" spans="1:12" ht="25.5" x14ac:dyDescent="0.2">
      <c r="A1346" s="162"/>
      <c r="B1346" s="7"/>
      <c r="C1346" s="415" t="s">
        <v>226</v>
      </c>
      <c r="D1346" s="416"/>
      <c r="E1346" s="7" t="s">
        <v>227</v>
      </c>
      <c r="F1346" s="8"/>
      <c r="G1346" s="8"/>
      <c r="H1346" s="8"/>
      <c r="I1346" s="8"/>
      <c r="J1346" s="8"/>
      <c r="K1346" s="8"/>
      <c r="L1346" s="8"/>
    </row>
    <row r="1347" spans="1:12" x14ac:dyDescent="0.2">
      <c r="A1347" s="15">
        <f>COUNT(A1348)</f>
        <v>0</v>
      </c>
      <c r="B1347" s="5" t="s">
        <v>34</v>
      </c>
      <c r="C1347" s="413"/>
      <c r="D1347" s="414"/>
      <c r="E1347" s="5"/>
      <c r="F1347" s="6">
        <f>SUM(F1348)</f>
        <v>0</v>
      </c>
      <c r="G1347" s="6">
        <f t="shared" ref="G1347:L1347" si="221">SUM(G1348)</f>
        <v>0</v>
      </c>
      <c r="H1347" s="6">
        <f t="shared" si="221"/>
        <v>0</v>
      </c>
      <c r="I1347" s="6">
        <f t="shared" si="221"/>
        <v>0</v>
      </c>
      <c r="J1347" s="6">
        <f t="shared" si="221"/>
        <v>0</v>
      </c>
      <c r="K1347" s="6">
        <f t="shared" si="221"/>
        <v>0</v>
      </c>
      <c r="L1347" s="6">
        <f t="shared" si="221"/>
        <v>0</v>
      </c>
    </row>
    <row r="1348" spans="1:12" ht="25.5" x14ac:dyDescent="0.2">
      <c r="A1348" s="162"/>
      <c r="B1348" s="7"/>
      <c r="C1348" s="415" t="s">
        <v>226</v>
      </c>
      <c r="D1348" s="416"/>
      <c r="E1348" s="7" t="s">
        <v>227</v>
      </c>
      <c r="F1348" s="8"/>
      <c r="G1348" s="8"/>
      <c r="H1348" s="8"/>
      <c r="I1348" s="8"/>
      <c r="J1348" s="8"/>
      <c r="K1348" s="8"/>
      <c r="L1348" s="8"/>
    </row>
    <row r="1349" spans="1:12" x14ac:dyDescent="0.2">
      <c r="A1349" s="15">
        <f>COUNT(A1350:A1351)</f>
        <v>2</v>
      </c>
      <c r="B1349" s="5" t="s">
        <v>35</v>
      </c>
      <c r="C1349" s="413"/>
      <c r="D1349" s="414"/>
      <c r="E1349" s="5"/>
      <c r="F1349" s="6">
        <f>SUM(F1350:F1351)</f>
        <v>2</v>
      </c>
      <c r="G1349" s="6">
        <f t="shared" ref="G1349:L1349" si="222">SUM(G1350:G1351)</f>
        <v>0</v>
      </c>
      <c r="H1349" s="6">
        <f t="shared" si="222"/>
        <v>0</v>
      </c>
      <c r="I1349" s="6">
        <f t="shared" si="222"/>
        <v>7</v>
      </c>
      <c r="J1349" s="6">
        <f t="shared" si="222"/>
        <v>19</v>
      </c>
      <c r="K1349" s="6">
        <f t="shared" si="222"/>
        <v>28</v>
      </c>
      <c r="L1349" s="6">
        <f t="shared" si="222"/>
        <v>74</v>
      </c>
    </row>
    <row r="1350" spans="1:12" ht="51" customHeight="1" x14ac:dyDescent="0.2">
      <c r="A1350" s="162">
        <v>1</v>
      </c>
      <c r="B1350" s="7" t="s">
        <v>1457</v>
      </c>
      <c r="C1350" s="415" t="s">
        <v>1458</v>
      </c>
      <c r="D1350" s="416"/>
      <c r="E1350" s="7" t="s">
        <v>3336</v>
      </c>
      <c r="F1350" s="8"/>
      <c r="G1350" s="8"/>
      <c r="H1350" s="8"/>
      <c r="I1350" s="8">
        <v>4</v>
      </c>
      <c r="J1350" s="8">
        <v>6</v>
      </c>
      <c r="K1350" s="8">
        <v>10</v>
      </c>
      <c r="L1350" s="8">
        <v>36</v>
      </c>
    </row>
    <row r="1351" spans="1:12" ht="38.25" customHeight="1" x14ac:dyDescent="0.2">
      <c r="A1351" s="162">
        <v>1</v>
      </c>
      <c r="B1351" s="7" t="s">
        <v>1459</v>
      </c>
      <c r="C1351" s="415" t="s">
        <v>1460</v>
      </c>
      <c r="D1351" s="416"/>
      <c r="E1351" s="7" t="s">
        <v>3360</v>
      </c>
      <c r="F1351" s="8">
        <v>2</v>
      </c>
      <c r="G1351" s="8"/>
      <c r="H1351" s="8"/>
      <c r="I1351" s="8">
        <v>3</v>
      </c>
      <c r="J1351" s="8">
        <v>13</v>
      </c>
      <c r="K1351" s="8">
        <v>18</v>
      </c>
      <c r="L1351" s="8">
        <v>38</v>
      </c>
    </row>
    <row r="1352" spans="1:12" x14ac:dyDescent="0.2">
      <c r="A1352" s="15">
        <f>COUNT(A1353)</f>
        <v>0</v>
      </c>
      <c r="B1352" s="5" t="s">
        <v>36</v>
      </c>
      <c r="C1352" s="413"/>
      <c r="D1352" s="414"/>
      <c r="E1352" s="5"/>
      <c r="F1352" s="6">
        <f>SUM(F1353)</f>
        <v>0</v>
      </c>
      <c r="G1352" s="6">
        <f t="shared" ref="G1352:L1352" si="223">SUM(G1353)</f>
        <v>0</v>
      </c>
      <c r="H1352" s="6">
        <f t="shared" si="223"/>
        <v>0</v>
      </c>
      <c r="I1352" s="6">
        <f t="shared" si="223"/>
        <v>0</v>
      </c>
      <c r="J1352" s="6">
        <f t="shared" si="223"/>
        <v>0</v>
      </c>
      <c r="K1352" s="6">
        <f t="shared" si="223"/>
        <v>0</v>
      </c>
      <c r="L1352" s="6">
        <f t="shared" si="223"/>
        <v>0</v>
      </c>
    </row>
    <row r="1353" spans="1:12" ht="25.5" x14ac:dyDescent="0.2">
      <c r="A1353" s="162"/>
      <c r="B1353" s="7"/>
      <c r="C1353" s="415" t="s">
        <v>226</v>
      </c>
      <c r="D1353" s="416"/>
      <c r="E1353" s="7" t="s">
        <v>227</v>
      </c>
      <c r="F1353" s="8"/>
      <c r="G1353" s="8"/>
      <c r="H1353" s="8"/>
      <c r="I1353" s="8"/>
      <c r="J1353" s="8"/>
      <c r="K1353" s="8"/>
      <c r="L1353" s="8"/>
    </row>
    <row r="1354" spans="1:12" x14ac:dyDescent="0.2">
      <c r="A1354" s="16">
        <f>SUM(A1345+A1347+A1349+A1352)</f>
        <v>2</v>
      </c>
      <c r="B1354" s="17"/>
      <c r="C1354" s="417"/>
      <c r="D1354" s="418"/>
      <c r="E1354" s="17"/>
      <c r="F1354" s="9">
        <f>SUM(F1345+F1347+F1349+F1352)</f>
        <v>2</v>
      </c>
      <c r="G1354" s="164">
        <f t="shared" ref="G1354:L1354" si="224">SUM(G1345+G1347+G1349+G1352)</f>
        <v>0</v>
      </c>
      <c r="H1354" s="164">
        <f t="shared" si="224"/>
        <v>0</v>
      </c>
      <c r="I1354" s="164">
        <f t="shared" si="224"/>
        <v>7</v>
      </c>
      <c r="J1354" s="164">
        <f t="shared" si="224"/>
        <v>19</v>
      </c>
      <c r="K1354" s="164">
        <f t="shared" si="224"/>
        <v>28</v>
      </c>
      <c r="L1354" s="164">
        <f t="shared" si="224"/>
        <v>74</v>
      </c>
    </row>
    <row r="1355" spans="1:12" x14ac:dyDescent="0.2">
      <c r="A1355" s="2"/>
      <c r="B1355" s="2"/>
      <c r="C1355" s="421"/>
      <c r="D1355" s="421"/>
      <c r="E1355" s="2"/>
      <c r="F1355" s="2"/>
      <c r="G1355" s="2"/>
      <c r="H1355" s="2"/>
      <c r="I1355" s="2"/>
      <c r="J1355" s="2"/>
      <c r="K1355" s="2"/>
      <c r="L1355" s="2"/>
    </row>
    <row r="1356" spans="1:12" ht="12.75" customHeight="1" x14ac:dyDescent="0.2">
      <c r="A1356" s="427" t="s">
        <v>3</v>
      </c>
      <c r="B1356" s="427"/>
      <c r="C1356" s="427"/>
      <c r="D1356" s="427"/>
      <c r="E1356" s="2"/>
      <c r="F1356" s="433" t="s">
        <v>14</v>
      </c>
      <c r="G1356" s="433"/>
      <c r="H1356" s="433"/>
      <c r="I1356" s="433"/>
      <c r="J1356" s="433"/>
      <c r="K1356" s="433"/>
      <c r="L1356" s="433"/>
    </row>
    <row r="1357" spans="1:12" ht="12.75" customHeight="1" x14ac:dyDescent="0.2">
      <c r="A1357" s="11" t="s">
        <v>53</v>
      </c>
      <c r="B1357" s="11" t="s">
        <v>54</v>
      </c>
      <c r="C1357" s="428" t="s">
        <v>55</v>
      </c>
      <c r="D1357" s="429"/>
      <c r="E1357" s="11" t="s">
        <v>56</v>
      </c>
      <c r="F1357" s="12"/>
      <c r="G1357" s="434" t="s">
        <v>57</v>
      </c>
      <c r="H1357" s="388"/>
      <c r="I1357" s="388"/>
      <c r="J1357" s="388"/>
      <c r="K1357" s="389"/>
      <c r="L1357" s="12"/>
    </row>
    <row r="1358" spans="1:12" ht="25.5" customHeight="1" x14ac:dyDescent="0.2">
      <c r="A1358" s="13"/>
      <c r="B1358" s="13" t="s">
        <v>58</v>
      </c>
      <c r="C1358" s="419" t="s">
        <v>59</v>
      </c>
      <c r="D1358" s="420"/>
      <c r="E1358" s="14" t="s">
        <v>60</v>
      </c>
      <c r="F1358" s="12" t="s">
        <v>61</v>
      </c>
      <c r="G1358" s="12" t="s">
        <v>62</v>
      </c>
      <c r="H1358" s="12" t="s">
        <v>63</v>
      </c>
      <c r="I1358" s="12" t="s">
        <v>64</v>
      </c>
      <c r="J1358" s="12" t="s">
        <v>65</v>
      </c>
      <c r="K1358" s="12" t="s">
        <v>66</v>
      </c>
      <c r="L1358" s="12" t="s">
        <v>67</v>
      </c>
    </row>
    <row r="1359" spans="1:12" x14ac:dyDescent="0.2">
      <c r="A1359" s="15">
        <f>COUNT(A1360)</f>
        <v>0</v>
      </c>
      <c r="B1359" s="5" t="s">
        <v>33</v>
      </c>
      <c r="C1359" s="413"/>
      <c r="D1359" s="414"/>
      <c r="E1359" s="5"/>
      <c r="F1359" s="6">
        <f>SUM(F1360)</f>
        <v>0</v>
      </c>
      <c r="G1359" s="6">
        <f t="shared" ref="G1359:K1359" si="225">SUM(G1360)</f>
        <v>0</v>
      </c>
      <c r="H1359" s="6">
        <f t="shared" si="225"/>
        <v>0</v>
      </c>
      <c r="I1359" s="6">
        <f t="shared" si="225"/>
        <v>0</v>
      </c>
      <c r="J1359" s="6">
        <f t="shared" si="225"/>
        <v>0</v>
      </c>
      <c r="K1359" s="6">
        <f t="shared" si="225"/>
        <v>0</v>
      </c>
      <c r="L1359" s="6">
        <f>SUM(L1360)</f>
        <v>0</v>
      </c>
    </row>
    <row r="1360" spans="1:12" ht="25.5" x14ac:dyDescent="0.2">
      <c r="A1360" s="162"/>
      <c r="B1360" s="7"/>
      <c r="C1360" s="415" t="s">
        <v>226</v>
      </c>
      <c r="D1360" s="416"/>
      <c r="E1360" s="7" t="s">
        <v>227</v>
      </c>
      <c r="F1360" s="8"/>
      <c r="G1360" s="8"/>
      <c r="H1360" s="8"/>
      <c r="I1360" s="8"/>
      <c r="J1360" s="8"/>
      <c r="K1360" s="8"/>
      <c r="L1360" s="8"/>
    </row>
    <row r="1361" spans="1:12" x14ac:dyDescent="0.2">
      <c r="A1361" s="15">
        <f>COUNT(A1362)</f>
        <v>0</v>
      </c>
      <c r="B1361" s="5" t="s">
        <v>34</v>
      </c>
      <c r="C1361" s="413"/>
      <c r="D1361" s="414"/>
      <c r="E1361" s="5"/>
      <c r="F1361" s="6">
        <f>SUM(F1362)</f>
        <v>0</v>
      </c>
      <c r="G1361" s="6">
        <f t="shared" ref="G1361:L1361" si="226">SUM(G1362)</f>
        <v>0</v>
      </c>
      <c r="H1361" s="6">
        <f t="shared" si="226"/>
        <v>0</v>
      </c>
      <c r="I1361" s="6">
        <f t="shared" si="226"/>
        <v>0</v>
      </c>
      <c r="J1361" s="6">
        <f t="shared" si="226"/>
        <v>0</v>
      </c>
      <c r="K1361" s="6">
        <f t="shared" si="226"/>
        <v>0</v>
      </c>
      <c r="L1361" s="6">
        <f t="shared" si="226"/>
        <v>0</v>
      </c>
    </row>
    <row r="1362" spans="1:12" ht="25.5" x14ac:dyDescent="0.2">
      <c r="A1362" s="162"/>
      <c r="B1362" s="7"/>
      <c r="C1362" s="415" t="s">
        <v>226</v>
      </c>
      <c r="D1362" s="416"/>
      <c r="E1362" s="7" t="s">
        <v>227</v>
      </c>
      <c r="F1362" s="8"/>
      <c r="G1362" s="8"/>
      <c r="H1362" s="8"/>
      <c r="I1362" s="8"/>
      <c r="J1362" s="8"/>
      <c r="K1362" s="8"/>
      <c r="L1362" s="8"/>
    </row>
    <row r="1363" spans="1:12" x14ac:dyDescent="0.2">
      <c r="A1363" s="15">
        <f>COUNT(A1364)</f>
        <v>1</v>
      </c>
      <c r="B1363" s="5" t="s">
        <v>35</v>
      </c>
      <c r="C1363" s="413"/>
      <c r="D1363" s="414"/>
      <c r="E1363" s="5"/>
      <c r="F1363" s="6">
        <f>SUM(F1364)</f>
        <v>102</v>
      </c>
      <c r="G1363" s="6">
        <f t="shared" ref="G1363:L1363" si="227">SUM(G1364)</f>
        <v>0</v>
      </c>
      <c r="H1363" s="6">
        <f t="shared" si="227"/>
        <v>74</v>
      </c>
      <c r="I1363" s="6">
        <f t="shared" si="227"/>
        <v>0</v>
      </c>
      <c r="J1363" s="6">
        <f t="shared" si="227"/>
        <v>3</v>
      </c>
      <c r="K1363" s="6">
        <f t="shared" si="227"/>
        <v>179</v>
      </c>
      <c r="L1363" s="6">
        <f t="shared" si="227"/>
        <v>352</v>
      </c>
    </row>
    <row r="1364" spans="1:12" ht="38.25" customHeight="1" x14ac:dyDescent="0.2">
      <c r="A1364" s="162">
        <v>1</v>
      </c>
      <c r="B1364" s="7" t="s">
        <v>1461</v>
      </c>
      <c r="C1364" s="415" t="s">
        <v>1462</v>
      </c>
      <c r="D1364" s="416"/>
      <c r="E1364" s="7" t="s">
        <v>3311</v>
      </c>
      <c r="F1364" s="8">
        <v>102</v>
      </c>
      <c r="G1364" s="8"/>
      <c r="H1364" s="8">
        <v>74</v>
      </c>
      <c r="I1364" s="8"/>
      <c r="J1364" s="8">
        <v>3</v>
      </c>
      <c r="K1364" s="8">
        <v>179</v>
      </c>
      <c r="L1364" s="8">
        <v>352</v>
      </c>
    </row>
    <row r="1365" spans="1:12" x14ac:dyDescent="0.2">
      <c r="A1365" s="15">
        <f>COUNT(A1366)</f>
        <v>1</v>
      </c>
      <c r="B1365" s="5" t="s">
        <v>36</v>
      </c>
      <c r="C1365" s="413"/>
      <c r="D1365" s="414"/>
      <c r="E1365" s="5"/>
      <c r="F1365" s="6">
        <f>SUM(F1366)</f>
        <v>0</v>
      </c>
      <c r="G1365" s="6">
        <f t="shared" ref="G1365:L1365" si="228">SUM(G1366)</f>
        <v>0</v>
      </c>
      <c r="H1365" s="6">
        <f t="shared" si="228"/>
        <v>0</v>
      </c>
      <c r="I1365" s="6">
        <f t="shared" si="228"/>
        <v>119</v>
      </c>
      <c r="J1365" s="6">
        <f t="shared" si="228"/>
        <v>88</v>
      </c>
      <c r="K1365" s="6">
        <f t="shared" si="228"/>
        <v>207</v>
      </c>
      <c r="L1365" s="6">
        <f t="shared" si="228"/>
        <v>766</v>
      </c>
    </row>
    <row r="1366" spans="1:12" ht="63.75" customHeight="1" x14ac:dyDescent="0.2">
      <c r="A1366" s="162">
        <v>1</v>
      </c>
      <c r="B1366" s="7" t="s">
        <v>1463</v>
      </c>
      <c r="C1366" s="415" t="s">
        <v>1449</v>
      </c>
      <c r="D1366" s="416"/>
      <c r="E1366" s="7" t="s">
        <v>3356</v>
      </c>
      <c r="F1366" s="8"/>
      <c r="G1366" s="8"/>
      <c r="H1366" s="8"/>
      <c r="I1366" s="8">
        <v>119</v>
      </c>
      <c r="J1366" s="8">
        <v>88</v>
      </c>
      <c r="K1366" s="8">
        <v>207</v>
      </c>
      <c r="L1366" s="8">
        <v>766</v>
      </c>
    </row>
    <row r="1367" spans="1:12" x14ac:dyDescent="0.2">
      <c r="A1367" s="16">
        <f>SUM(A1359+A1361+A1363+A1365)</f>
        <v>2</v>
      </c>
      <c r="B1367" s="17"/>
      <c r="C1367" s="417"/>
      <c r="D1367" s="418"/>
      <c r="E1367" s="17"/>
      <c r="F1367" s="9">
        <f>SUM(F1359+F1361+F1363+F1365)</f>
        <v>102</v>
      </c>
      <c r="G1367" s="164">
        <f t="shared" ref="G1367:L1367" si="229">SUM(G1359+G1361+G1363+G1365)</f>
        <v>0</v>
      </c>
      <c r="H1367" s="164">
        <f t="shared" si="229"/>
        <v>74</v>
      </c>
      <c r="I1367" s="164">
        <f t="shared" si="229"/>
        <v>119</v>
      </c>
      <c r="J1367" s="164">
        <f t="shared" si="229"/>
        <v>91</v>
      </c>
      <c r="K1367" s="164">
        <f t="shared" si="229"/>
        <v>386</v>
      </c>
      <c r="L1367" s="164">
        <f t="shared" si="229"/>
        <v>1118</v>
      </c>
    </row>
    <row r="1368" spans="1:12" x14ac:dyDescent="0.2">
      <c r="A1368" s="2"/>
      <c r="B1368" s="2"/>
      <c r="C1368" s="421"/>
      <c r="D1368" s="421"/>
      <c r="E1368" s="2"/>
      <c r="F1368" s="2"/>
      <c r="G1368" s="2"/>
      <c r="H1368" s="2"/>
      <c r="I1368" s="2"/>
      <c r="J1368" s="2"/>
      <c r="K1368" s="2"/>
      <c r="L1368" s="2"/>
    </row>
    <row r="1369" spans="1:12" ht="12.75" customHeight="1" x14ac:dyDescent="0.2">
      <c r="A1369" s="427" t="s">
        <v>4</v>
      </c>
      <c r="B1369" s="427"/>
      <c r="C1369" s="427"/>
      <c r="D1369" s="427"/>
      <c r="E1369" s="2"/>
      <c r="F1369" s="433" t="s">
        <v>14</v>
      </c>
      <c r="G1369" s="433"/>
      <c r="H1369" s="433"/>
      <c r="I1369" s="433"/>
      <c r="J1369" s="433"/>
      <c r="K1369" s="433"/>
      <c r="L1369" s="433"/>
    </row>
    <row r="1370" spans="1:12" ht="12.75" customHeight="1" x14ac:dyDescent="0.2">
      <c r="A1370" s="11" t="s">
        <v>53</v>
      </c>
      <c r="B1370" s="11" t="s">
        <v>54</v>
      </c>
      <c r="C1370" s="428" t="s">
        <v>55</v>
      </c>
      <c r="D1370" s="429"/>
      <c r="E1370" s="11" t="s">
        <v>56</v>
      </c>
      <c r="F1370" s="12"/>
      <c r="G1370" s="434" t="s">
        <v>57</v>
      </c>
      <c r="H1370" s="388"/>
      <c r="I1370" s="388"/>
      <c r="J1370" s="388"/>
      <c r="K1370" s="389"/>
      <c r="L1370" s="12"/>
    </row>
    <row r="1371" spans="1:12" ht="25.5" customHeight="1" x14ac:dyDescent="0.2">
      <c r="A1371" s="13"/>
      <c r="B1371" s="13" t="s">
        <v>58</v>
      </c>
      <c r="C1371" s="419" t="s">
        <v>59</v>
      </c>
      <c r="D1371" s="420"/>
      <c r="E1371" s="14" t="s">
        <v>60</v>
      </c>
      <c r="F1371" s="12" t="s">
        <v>61</v>
      </c>
      <c r="G1371" s="12" t="s">
        <v>62</v>
      </c>
      <c r="H1371" s="12" t="s">
        <v>63</v>
      </c>
      <c r="I1371" s="12" t="s">
        <v>64</v>
      </c>
      <c r="J1371" s="12" t="s">
        <v>65</v>
      </c>
      <c r="K1371" s="12" t="s">
        <v>66</v>
      </c>
      <c r="L1371" s="12" t="s">
        <v>67</v>
      </c>
    </row>
    <row r="1372" spans="1:12" x14ac:dyDescent="0.2">
      <c r="A1372" s="15">
        <f>COUNT(A1373:A1373)</f>
        <v>1</v>
      </c>
      <c r="B1372" s="5" t="s">
        <v>33</v>
      </c>
      <c r="C1372" s="413"/>
      <c r="D1372" s="414"/>
      <c r="E1372" s="5"/>
      <c r="F1372" s="6">
        <f t="shared" ref="F1372:L1372" si="230">SUM(F1373:F1373)</f>
        <v>0</v>
      </c>
      <c r="G1372" s="6">
        <f t="shared" si="230"/>
        <v>0</v>
      </c>
      <c r="H1372" s="6">
        <f t="shared" si="230"/>
        <v>0</v>
      </c>
      <c r="I1372" s="6">
        <f t="shared" si="230"/>
        <v>0</v>
      </c>
      <c r="J1372" s="6">
        <f t="shared" si="230"/>
        <v>47</v>
      </c>
      <c r="K1372" s="6">
        <f t="shared" si="230"/>
        <v>47</v>
      </c>
      <c r="L1372" s="6">
        <f t="shared" si="230"/>
        <v>188</v>
      </c>
    </row>
    <row r="1373" spans="1:12" ht="51" customHeight="1" x14ac:dyDescent="0.2">
      <c r="A1373" s="162">
        <v>1</v>
      </c>
      <c r="B1373" s="7" t="s">
        <v>1464</v>
      </c>
      <c r="C1373" s="415" t="s">
        <v>1465</v>
      </c>
      <c r="D1373" s="416"/>
      <c r="E1373" s="7" t="s">
        <v>3361</v>
      </c>
      <c r="F1373" s="8"/>
      <c r="G1373" s="8"/>
      <c r="H1373" s="8"/>
      <c r="I1373" s="8"/>
      <c r="J1373" s="8">
        <v>47</v>
      </c>
      <c r="K1373" s="8">
        <v>47</v>
      </c>
      <c r="L1373" s="8">
        <v>188</v>
      </c>
    </row>
    <row r="1374" spans="1:12" x14ac:dyDescent="0.2">
      <c r="A1374" s="15">
        <f>COUNT(A1375)</f>
        <v>1</v>
      </c>
      <c r="B1374" s="5" t="s">
        <v>34</v>
      </c>
      <c r="C1374" s="413"/>
      <c r="D1374" s="414"/>
      <c r="E1374" s="5"/>
      <c r="F1374" s="6">
        <f>SUM(F1375)</f>
        <v>0</v>
      </c>
      <c r="G1374" s="6">
        <f t="shared" ref="G1374:L1374" si="231">SUM(G1375)</f>
        <v>0</v>
      </c>
      <c r="H1374" s="6">
        <f t="shared" si="231"/>
        <v>0</v>
      </c>
      <c r="I1374" s="6">
        <f t="shared" si="231"/>
        <v>27</v>
      </c>
      <c r="J1374" s="6">
        <f t="shared" si="231"/>
        <v>4</v>
      </c>
      <c r="K1374" s="6">
        <f t="shared" si="231"/>
        <v>31</v>
      </c>
      <c r="L1374" s="6">
        <f t="shared" si="231"/>
        <v>78</v>
      </c>
    </row>
    <row r="1375" spans="1:12" ht="63.75" customHeight="1" x14ac:dyDescent="0.2">
      <c r="A1375" s="162">
        <v>1</v>
      </c>
      <c r="B1375" s="7" t="s">
        <v>1002</v>
      </c>
      <c r="C1375" s="415" t="s">
        <v>1466</v>
      </c>
      <c r="D1375" s="416"/>
      <c r="E1375" s="7" t="s">
        <v>3362</v>
      </c>
      <c r="F1375" s="8"/>
      <c r="G1375" s="8"/>
      <c r="H1375" s="8"/>
      <c r="I1375" s="8">
        <v>27</v>
      </c>
      <c r="J1375" s="8">
        <v>4</v>
      </c>
      <c r="K1375" s="8">
        <v>31</v>
      </c>
      <c r="L1375" s="8">
        <v>78</v>
      </c>
    </row>
    <row r="1376" spans="1:12" x14ac:dyDescent="0.2">
      <c r="A1376" s="15">
        <f>COUNT(A1377)</f>
        <v>1</v>
      </c>
      <c r="B1376" s="5" t="s">
        <v>35</v>
      </c>
      <c r="C1376" s="413"/>
      <c r="D1376" s="414"/>
      <c r="E1376" s="5"/>
      <c r="F1376" s="6">
        <f>SUM(F1377)</f>
        <v>0</v>
      </c>
      <c r="G1376" s="6">
        <f t="shared" ref="G1376:L1376" si="232">SUM(G1377)</f>
        <v>0</v>
      </c>
      <c r="H1376" s="6">
        <f t="shared" si="232"/>
        <v>0</v>
      </c>
      <c r="I1376" s="6">
        <f t="shared" si="232"/>
        <v>0</v>
      </c>
      <c r="J1376" s="6">
        <f t="shared" si="232"/>
        <v>35</v>
      </c>
      <c r="K1376" s="6">
        <f t="shared" si="232"/>
        <v>35</v>
      </c>
      <c r="L1376" s="6">
        <f t="shared" si="232"/>
        <v>113</v>
      </c>
    </row>
    <row r="1377" spans="1:12" ht="38.25" customHeight="1" x14ac:dyDescent="0.2">
      <c r="A1377" s="162">
        <v>1</v>
      </c>
      <c r="B1377" s="7" t="s">
        <v>1467</v>
      </c>
      <c r="C1377" s="415" t="s">
        <v>1468</v>
      </c>
      <c r="D1377" s="416"/>
      <c r="E1377" s="7" t="s">
        <v>3314</v>
      </c>
      <c r="F1377" s="8"/>
      <c r="G1377" s="8"/>
      <c r="H1377" s="8"/>
      <c r="I1377" s="8"/>
      <c r="J1377" s="8">
        <v>35</v>
      </c>
      <c r="K1377" s="8">
        <v>35</v>
      </c>
      <c r="L1377" s="8">
        <v>113</v>
      </c>
    </row>
    <row r="1378" spans="1:12" x14ac:dyDescent="0.2">
      <c r="A1378" s="15">
        <f>COUNT(A1379)</f>
        <v>0</v>
      </c>
      <c r="B1378" s="5" t="s">
        <v>36</v>
      </c>
      <c r="C1378" s="413"/>
      <c r="D1378" s="414"/>
      <c r="E1378" s="5"/>
      <c r="F1378" s="6">
        <f>SUM(F1379)</f>
        <v>0</v>
      </c>
      <c r="G1378" s="6">
        <f t="shared" ref="G1378:L1378" si="233">SUM(G1379)</f>
        <v>0</v>
      </c>
      <c r="H1378" s="6">
        <f t="shared" si="233"/>
        <v>0</v>
      </c>
      <c r="I1378" s="6">
        <f t="shared" si="233"/>
        <v>0</v>
      </c>
      <c r="J1378" s="6">
        <f t="shared" si="233"/>
        <v>0</v>
      </c>
      <c r="K1378" s="6">
        <f t="shared" si="233"/>
        <v>0</v>
      </c>
      <c r="L1378" s="6">
        <f t="shared" si="233"/>
        <v>0</v>
      </c>
    </row>
    <row r="1379" spans="1:12" ht="25.5" x14ac:dyDescent="0.2">
      <c r="A1379" s="162"/>
      <c r="B1379" s="7"/>
      <c r="C1379" s="415" t="s">
        <v>226</v>
      </c>
      <c r="D1379" s="416"/>
      <c r="E1379" s="7" t="s">
        <v>227</v>
      </c>
      <c r="F1379" s="8"/>
      <c r="G1379" s="8"/>
      <c r="H1379" s="8"/>
      <c r="I1379" s="8"/>
      <c r="J1379" s="8"/>
      <c r="K1379" s="8"/>
      <c r="L1379" s="8"/>
    </row>
    <row r="1380" spans="1:12" x14ac:dyDescent="0.2">
      <c r="A1380" s="16">
        <f>SUM(A1372+A1374+A1376+A1378)</f>
        <v>3</v>
      </c>
      <c r="B1380" s="17"/>
      <c r="C1380" s="417"/>
      <c r="D1380" s="418"/>
      <c r="E1380" s="17"/>
      <c r="F1380" s="9">
        <f t="shared" ref="F1380:L1380" si="234">SUM(F1372+F1374+F1376+F1378)</f>
        <v>0</v>
      </c>
      <c r="G1380" s="164">
        <f t="shared" si="234"/>
        <v>0</v>
      </c>
      <c r="H1380" s="164">
        <f t="shared" si="234"/>
        <v>0</v>
      </c>
      <c r="I1380" s="164">
        <f t="shared" si="234"/>
        <v>27</v>
      </c>
      <c r="J1380" s="164">
        <f t="shared" si="234"/>
        <v>86</v>
      </c>
      <c r="K1380" s="164">
        <f t="shared" si="234"/>
        <v>113</v>
      </c>
      <c r="L1380" s="164">
        <f t="shared" si="234"/>
        <v>379</v>
      </c>
    </row>
    <row r="1381" spans="1:12" x14ac:dyDescent="0.2">
      <c r="A1381" s="2"/>
      <c r="B1381" s="2"/>
      <c r="C1381" s="421"/>
      <c r="D1381" s="421"/>
      <c r="E1381" s="2"/>
      <c r="F1381" s="2"/>
      <c r="G1381" s="2"/>
      <c r="H1381" s="2"/>
      <c r="I1381" s="2"/>
      <c r="J1381" s="2"/>
      <c r="K1381" s="2"/>
      <c r="L1381" s="2"/>
    </row>
    <row r="1382" spans="1:12" ht="12.75" customHeight="1" x14ac:dyDescent="0.2">
      <c r="A1382" s="427" t="s">
        <v>5</v>
      </c>
      <c r="B1382" s="427"/>
      <c r="C1382" s="427"/>
      <c r="D1382" s="427"/>
      <c r="E1382" s="2"/>
      <c r="F1382" s="435" t="s">
        <v>14</v>
      </c>
      <c r="G1382" s="435"/>
      <c r="H1382" s="435"/>
      <c r="I1382" s="435"/>
      <c r="J1382" s="435"/>
      <c r="K1382" s="435"/>
      <c r="L1382" s="435"/>
    </row>
    <row r="1383" spans="1:12" ht="12.75" customHeight="1" x14ac:dyDescent="0.2">
      <c r="A1383" s="11" t="s">
        <v>53</v>
      </c>
      <c r="B1383" s="11" t="s">
        <v>54</v>
      </c>
      <c r="C1383" s="428" t="s">
        <v>55</v>
      </c>
      <c r="D1383" s="429"/>
      <c r="E1383" s="11" t="s">
        <v>56</v>
      </c>
      <c r="F1383" s="434" t="s">
        <v>57</v>
      </c>
      <c r="G1383" s="388"/>
      <c r="H1383" s="388"/>
      <c r="I1383" s="389"/>
      <c r="J1383" s="12"/>
    </row>
    <row r="1384" spans="1:12" ht="25.5" customHeight="1" x14ac:dyDescent="0.2">
      <c r="A1384" s="13"/>
      <c r="B1384" s="13" t="s">
        <v>58</v>
      </c>
      <c r="C1384" s="419" t="s">
        <v>59</v>
      </c>
      <c r="D1384" s="420"/>
      <c r="E1384" s="14" t="s">
        <v>60</v>
      </c>
      <c r="F1384" s="12" t="s">
        <v>294</v>
      </c>
      <c r="G1384" s="12" t="s">
        <v>295</v>
      </c>
      <c r="H1384" s="18" t="s">
        <v>296</v>
      </c>
      <c r="I1384" s="12" t="s">
        <v>66</v>
      </c>
      <c r="J1384" s="12" t="s">
        <v>297</v>
      </c>
    </row>
    <row r="1385" spans="1:12" x14ac:dyDescent="0.2">
      <c r="A1385" s="15">
        <f>COUNT(A1386:A1393)</f>
        <v>8</v>
      </c>
      <c r="B1385" s="5" t="s">
        <v>33</v>
      </c>
      <c r="C1385" s="413"/>
      <c r="D1385" s="414"/>
      <c r="E1385" s="5"/>
      <c r="F1385" s="6">
        <f>SUM(F1386:F1393)</f>
        <v>659</v>
      </c>
      <c r="G1385" s="6">
        <f>SUM(G1386:G1393)</f>
        <v>206</v>
      </c>
      <c r="H1385" s="6">
        <f>SUM(H1386:H1393)</f>
        <v>0</v>
      </c>
      <c r="I1385" s="6">
        <f>SUM(I1386:I1393)</f>
        <v>865</v>
      </c>
      <c r="J1385" s="6">
        <f>SUM(J1386:J1393)</f>
        <v>2595</v>
      </c>
    </row>
    <row r="1386" spans="1:12" ht="38.25" customHeight="1" x14ac:dyDescent="0.2">
      <c r="A1386" s="162">
        <v>1</v>
      </c>
      <c r="B1386" s="7" t="s">
        <v>2594</v>
      </c>
      <c r="C1386" s="415" t="s">
        <v>1469</v>
      </c>
      <c r="D1386" s="416"/>
      <c r="E1386" s="7" t="s">
        <v>3311</v>
      </c>
      <c r="F1386" s="8">
        <v>71</v>
      </c>
      <c r="G1386" s="8">
        <v>53</v>
      </c>
      <c r="H1386" s="8"/>
      <c r="I1386" s="8">
        <v>124</v>
      </c>
      <c r="J1386" s="8">
        <v>372</v>
      </c>
    </row>
    <row r="1387" spans="1:12" ht="38.25" customHeight="1" x14ac:dyDescent="0.2">
      <c r="A1387" s="162">
        <v>1</v>
      </c>
      <c r="B1387" s="7" t="s">
        <v>1470</v>
      </c>
      <c r="C1387" s="415" t="s">
        <v>1471</v>
      </c>
      <c r="D1387" s="416"/>
      <c r="E1387" s="7" t="s">
        <v>3363</v>
      </c>
      <c r="F1387" s="8">
        <v>23</v>
      </c>
      <c r="G1387" s="8">
        <v>40</v>
      </c>
      <c r="H1387" s="8"/>
      <c r="I1387" s="8">
        <v>63</v>
      </c>
      <c r="J1387" s="8">
        <v>189</v>
      </c>
    </row>
    <row r="1388" spans="1:12" ht="25.5" customHeight="1" x14ac:dyDescent="0.2">
      <c r="A1388" s="162">
        <v>1</v>
      </c>
      <c r="B1388" s="7" t="s">
        <v>1472</v>
      </c>
      <c r="C1388" s="415" t="s">
        <v>1473</v>
      </c>
      <c r="D1388" s="416"/>
      <c r="E1388" s="7" t="s">
        <v>3364</v>
      </c>
      <c r="F1388" s="8">
        <v>180</v>
      </c>
      <c r="G1388" s="8">
        <v>20</v>
      </c>
      <c r="H1388" s="8"/>
      <c r="I1388" s="8">
        <v>200</v>
      </c>
      <c r="J1388" s="8">
        <v>600</v>
      </c>
    </row>
    <row r="1389" spans="1:12" ht="38.25" x14ac:dyDescent="0.2">
      <c r="A1389" s="162">
        <v>1</v>
      </c>
      <c r="B1389" s="7" t="s">
        <v>1474</v>
      </c>
      <c r="C1389" s="415" t="s">
        <v>1475</v>
      </c>
      <c r="D1389" s="416"/>
      <c r="E1389" s="7" t="s">
        <v>2590</v>
      </c>
      <c r="F1389" s="8"/>
      <c r="G1389" s="8">
        <v>40</v>
      </c>
      <c r="H1389" s="8"/>
      <c r="I1389" s="8">
        <v>40</v>
      </c>
      <c r="J1389" s="8">
        <v>120</v>
      </c>
    </row>
    <row r="1390" spans="1:12" ht="51" customHeight="1" x14ac:dyDescent="0.2">
      <c r="A1390" s="162">
        <v>1</v>
      </c>
      <c r="B1390" s="7" t="s">
        <v>1476</v>
      </c>
      <c r="C1390" s="415" t="s">
        <v>1477</v>
      </c>
      <c r="D1390" s="416"/>
      <c r="E1390" s="7" t="s">
        <v>3365</v>
      </c>
      <c r="F1390" s="8">
        <v>36</v>
      </c>
      <c r="G1390" s="8">
        <v>14</v>
      </c>
      <c r="H1390" s="8"/>
      <c r="I1390" s="8">
        <v>50</v>
      </c>
      <c r="J1390" s="8">
        <v>150</v>
      </c>
    </row>
    <row r="1391" spans="1:12" ht="38.25" customHeight="1" x14ac:dyDescent="0.2">
      <c r="A1391" s="162">
        <v>1</v>
      </c>
      <c r="B1391" s="7" t="s">
        <v>1478</v>
      </c>
      <c r="C1391" s="415" t="s">
        <v>1479</v>
      </c>
      <c r="D1391" s="416"/>
      <c r="E1391" s="7" t="s">
        <v>3366</v>
      </c>
      <c r="F1391" s="8">
        <v>45</v>
      </c>
      <c r="G1391" s="8">
        <v>5</v>
      </c>
      <c r="H1391" s="8"/>
      <c r="I1391" s="8">
        <v>50</v>
      </c>
      <c r="J1391" s="8">
        <v>150</v>
      </c>
    </row>
    <row r="1392" spans="1:12" ht="38.25" customHeight="1" x14ac:dyDescent="0.2">
      <c r="A1392" s="162">
        <v>1</v>
      </c>
      <c r="B1392" s="7" t="s">
        <v>1480</v>
      </c>
      <c r="C1392" s="415" t="s">
        <v>1481</v>
      </c>
      <c r="D1392" s="416"/>
      <c r="E1392" s="7" t="s">
        <v>3349</v>
      </c>
      <c r="F1392" s="8">
        <v>225</v>
      </c>
      <c r="G1392" s="8">
        <v>25</v>
      </c>
      <c r="H1392" s="8"/>
      <c r="I1392" s="8">
        <v>250</v>
      </c>
      <c r="J1392" s="8">
        <v>750</v>
      </c>
    </row>
    <row r="1393" spans="1:13" ht="51" customHeight="1" x14ac:dyDescent="0.2">
      <c r="A1393" s="162">
        <v>1</v>
      </c>
      <c r="B1393" s="7" t="s">
        <v>1482</v>
      </c>
      <c r="C1393" s="415" t="s">
        <v>1483</v>
      </c>
      <c r="D1393" s="416"/>
      <c r="E1393" s="7" t="s">
        <v>3367</v>
      </c>
      <c r="F1393" s="8">
        <v>79</v>
      </c>
      <c r="G1393" s="8">
        <v>9</v>
      </c>
      <c r="H1393" s="8"/>
      <c r="I1393" s="8">
        <v>88</v>
      </c>
      <c r="J1393" s="8">
        <v>264</v>
      </c>
      <c r="M1393" s="264"/>
    </row>
    <row r="1394" spans="1:13" x14ac:dyDescent="0.2">
      <c r="A1394" s="15">
        <f>COUNT(A1395:A1405)</f>
        <v>11</v>
      </c>
      <c r="B1394" s="5" t="s">
        <v>34</v>
      </c>
      <c r="C1394" s="413"/>
      <c r="D1394" s="414"/>
      <c r="E1394" s="5"/>
      <c r="F1394" s="6">
        <f>SUM(F1395:F1405)</f>
        <v>379</v>
      </c>
      <c r="G1394" s="6">
        <f t="shared" ref="G1394:J1394" si="235">SUM(G1395:G1405)</f>
        <v>772</v>
      </c>
      <c r="H1394" s="6">
        <f t="shared" si="235"/>
        <v>0</v>
      </c>
      <c r="I1394" s="6">
        <f t="shared" si="235"/>
        <v>1151</v>
      </c>
      <c r="J1394" s="6">
        <f t="shared" si="235"/>
        <v>3453</v>
      </c>
      <c r="M1394" s="264"/>
    </row>
    <row r="1395" spans="1:13" s="264" customFormat="1" ht="42" customHeight="1" x14ac:dyDescent="0.2">
      <c r="A1395" s="261">
        <v>1</v>
      </c>
      <c r="B1395" s="262" t="s">
        <v>2588</v>
      </c>
      <c r="C1395" s="415" t="s">
        <v>2589</v>
      </c>
      <c r="D1395" s="426"/>
      <c r="E1395" s="258" t="s">
        <v>2590</v>
      </c>
      <c r="F1395" s="263">
        <v>170</v>
      </c>
      <c r="G1395" s="263">
        <v>30</v>
      </c>
      <c r="H1395" s="263"/>
      <c r="I1395" s="263">
        <v>200</v>
      </c>
      <c r="J1395" s="263">
        <v>600</v>
      </c>
      <c r="M1395"/>
    </row>
    <row r="1396" spans="1:13" s="264" customFormat="1" ht="51" x14ac:dyDescent="0.2">
      <c r="A1396" s="261">
        <v>1</v>
      </c>
      <c r="B1396" s="285" t="s">
        <v>2660</v>
      </c>
      <c r="C1396" s="422" t="s">
        <v>2661</v>
      </c>
      <c r="D1396" s="423"/>
      <c r="E1396" s="285" t="s">
        <v>2662</v>
      </c>
      <c r="F1396" s="263">
        <v>18</v>
      </c>
      <c r="G1396" s="263">
        <v>10</v>
      </c>
      <c r="H1396" s="263"/>
      <c r="I1396" s="263">
        <v>28</v>
      </c>
      <c r="J1396" s="263">
        <v>84</v>
      </c>
      <c r="M1396"/>
    </row>
    <row r="1397" spans="1:13" ht="51" customHeight="1" x14ac:dyDescent="0.2">
      <c r="A1397" s="162">
        <v>1</v>
      </c>
      <c r="B1397" s="7" t="s">
        <v>1484</v>
      </c>
      <c r="C1397" s="415" t="s">
        <v>1485</v>
      </c>
      <c r="D1397" s="416"/>
      <c r="E1397" s="7" t="s">
        <v>3368</v>
      </c>
      <c r="F1397" s="8">
        <v>40</v>
      </c>
      <c r="G1397" s="8">
        <v>10</v>
      </c>
      <c r="H1397" s="8"/>
      <c r="I1397" s="8">
        <v>50</v>
      </c>
      <c r="J1397" s="8">
        <v>150</v>
      </c>
    </row>
    <row r="1398" spans="1:13" ht="51" customHeight="1" x14ac:dyDescent="0.2">
      <c r="A1398" s="162">
        <v>1</v>
      </c>
      <c r="B1398" s="7" t="s">
        <v>1486</v>
      </c>
      <c r="C1398" s="415" t="s">
        <v>1487</v>
      </c>
      <c r="D1398" s="416"/>
      <c r="E1398" s="7" t="s">
        <v>3369</v>
      </c>
      <c r="F1398" s="8"/>
      <c r="G1398" s="8">
        <v>16</v>
      </c>
      <c r="H1398" s="8"/>
      <c r="I1398" s="8">
        <v>16</v>
      </c>
      <c r="J1398" s="8">
        <v>48</v>
      </c>
    </row>
    <row r="1399" spans="1:13" ht="25.5" x14ac:dyDescent="0.2">
      <c r="A1399" s="162">
        <v>1</v>
      </c>
      <c r="B1399" s="7" t="s">
        <v>1488</v>
      </c>
      <c r="C1399" s="415" t="s">
        <v>1489</v>
      </c>
      <c r="D1399" s="416"/>
      <c r="E1399" s="7" t="s">
        <v>2535</v>
      </c>
      <c r="F1399" s="8">
        <v>15</v>
      </c>
      <c r="G1399" s="8">
        <v>10</v>
      </c>
      <c r="H1399" s="8"/>
      <c r="I1399" s="8">
        <v>25</v>
      </c>
      <c r="J1399" s="8">
        <v>75</v>
      </c>
    </row>
    <row r="1400" spans="1:13" ht="51" x14ac:dyDescent="0.2">
      <c r="A1400" s="162">
        <v>1</v>
      </c>
      <c r="B1400" s="7" t="s">
        <v>891</v>
      </c>
      <c r="C1400" s="415" t="s">
        <v>1490</v>
      </c>
      <c r="D1400" s="416"/>
      <c r="E1400" s="7" t="s">
        <v>2375</v>
      </c>
      <c r="F1400" s="8">
        <v>40</v>
      </c>
      <c r="G1400" s="8">
        <v>10</v>
      </c>
      <c r="H1400" s="8"/>
      <c r="I1400" s="8">
        <v>50</v>
      </c>
      <c r="J1400" s="8">
        <v>150</v>
      </c>
      <c r="M1400" s="359"/>
    </row>
    <row r="1401" spans="1:13" ht="38.25" customHeight="1" x14ac:dyDescent="0.2">
      <c r="A1401" s="162">
        <v>1</v>
      </c>
      <c r="B1401" s="7" t="s">
        <v>1491</v>
      </c>
      <c r="C1401" s="415" t="s">
        <v>1492</v>
      </c>
      <c r="D1401" s="416"/>
      <c r="E1401" s="7" t="s">
        <v>3370</v>
      </c>
      <c r="F1401" s="8">
        <v>24</v>
      </c>
      <c r="G1401" s="8">
        <v>26</v>
      </c>
      <c r="H1401" s="8"/>
      <c r="I1401" s="8">
        <v>50</v>
      </c>
      <c r="J1401" s="8">
        <v>150</v>
      </c>
    </row>
    <row r="1402" spans="1:13" s="359" customFormat="1" ht="38.25" customHeight="1" x14ac:dyDescent="0.2">
      <c r="A1402" s="162">
        <v>1</v>
      </c>
      <c r="B1402" s="357" t="s">
        <v>2855</v>
      </c>
      <c r="C1402" s="422" t="s">
        <v>2856</v>
      </c>
      <c r="D1402" s="423"/>
      <c r="E1402" s="357" t="s">
        <v>2857</v>
      </c>
      <c r="F1402" s="8"/>
      <c r="G1402" s="8">
        <v>291</v>
      </c>
      <c r="H1402" s="8"/>
      <c r="I1402" s="8">
        <v>291</v>
      </c>
      <c r="J1402" s="8">
        <v>873</v>
      </c>
      <c r="M1402"/>
    </row>
    <row r="1403" spans="1:13" ht="51" customHeight="1" x14ac:dyDescent="0.2">
      <c r="A1403" s="162">
        <v>1</v>
      </c>
      <c r="B1403" s="7" t="s">
        <v>1493</v>
      </c>
      <c r="C1403" s="415" t="s">
        <v>1494</v>
      </c>
      <c r="D1403" s="416"/>
      <c r="E1403" s="7" t="s">
        <v>3371</v>
      </c>
      <c r="F1403" s="8">
        <v>32</v>
      </c>
      <c r="G1403" s="8">
        <v>18</v>
      </c>
      <c r="H1403" s="8"/>
      <c r="I1403" s="8">
        <v>50</v>
      </c>
      <c r="J1403" s="8">
        <v>150</v>
      </c>
    </row>
    <row r="1404" spans="1:13" ht="51" x14ac:dyDescent="0.2">
      <c r="A1404" s="162">
        <v>1</v>
      </c>
      <c r="B1404" s="7" t="s">
        <v>2505</v>
      </c>
      <c r="C1404" s="415" t="s">
        <v>1495</v>
      </c>
      <c r="D1404" s="416"/>
      <c r="E1404" s="7" t="s">
        <v>2900</v>
      </c>
      <c r="F1404" s="8"/>
      <c r="G1404" s="8">
        <v>341</v>
      </c>
      <c r="H1404" s="8"/>
      <c r="I1404" s="8">
        <v>341</v>
      </c>
      <c r="J1404" s="8">
        <v>1023</v>
      </c>
    </row>
    <row r="1405" spans="1:13" ht="51" customHeight="1" x14ac:dyDescent="0.2">
      <c r="A1405" s="162">
        <v>1</v>
      </c>
      <c r="B1405" s="7" t="s">
        <v>1496</v>
      </c>
      <c r="C1405" s="415" t="s">
        <v>1497</v>
      </c>
      <c r="D1405" s="416"/>
      <c r="E1405" s="7" t="s">
        <v>3372</v>
      </c>
      <c r="F1405" s="8">
        <v>40</v>
      </c>
      <c r="G1405" s="8">
        <v>10</v>
      </c>
      <c r="H1405" s="8"/>
      <c r="I1405" s="8">
        <v>50</v>
      </c>
      <c r="J1405" s="8">
        <v>150</v>
      </c>
    </row>
    <row r="1406" spans="1:13" x14ac:dyDescent="0.2">
      <c r="A1406" s="15">
        <f>COUNT(A1407:A1411)</f>
        <v>5</v>
      </c>
      <c r="B1406" s="5" t="s">
        <v>35</v>
      </c>
      <c r="C1406" s="413"/>
      <c r="D1406" s="414"/>
      <c r="E1406" s="5"/>
      <c r="F1406" s="6">
        <f>SUM(F1407:F1411)</f>
        <v>101</v>
      </c>
      <c r="G1406" s="6">
        <f t="shared" ref="G1406:J1406" si="236">SUM(G1407:G1411)</f>
        <v>393</v>
      </c>
      <c r="H1406" s="6">
        <f t="shared" si="236"/>
        <v>0</v>
      </c>
      <c r="I1406" s="6">
        <f t="shared" si="236"/>
        <v>494</v>
      </c>
      <c r="J1406" s="6">
        <f t="shared" si="236"/>
        <v>1482</v>
      </c>
    </row>
    <row r="1407" spans="1:13" ht="38.25" x14ac:dyDescent="0.2">
      <c r="A1407" s="162">
        <v>1</v>
      </c>
      <c r="B1407" s="7" t="s">
        <v>151</v>
      </c>
      <c r="C1407" s="415" t="s">
        <v>1498</v>
      </c>
      <c r="D1407" s="416"/>
      <c r="E1407" s="7" t="s">
        <v>2608</v>
      </c>
      <c r="F1407" s="8">
        <v>17</v>
      </c>
      <c r="G1407" s="8">
        <v>25</v>
      </c>
      <c r="H1407" s="8"/>
      <c r="I1407" s="8">
        <v>42</v>
      </c>
      <c r="J1407" s="8">
        <v>126</v>
      </c>
    </row>
    <row r="1408" spans="1:13" ht="38.25" customHeight="1" x14ac:dyDescent="0.2">
      <c r="A1408" s="162">
        <v>1</v>
      </c>
      <c r="B1408" s="7" t="s">
        <v>980</v>
      </c>
      <c r="C1408" s="415" t="s">
        <v>1499</v>
      </c>
      <c r="D1408" s="416"/>
      <c r="E1408" s="7" t="s">
        <v>3373</v>
      </c>
      <c r="F1408" s="8">
        <v>19</v>
      </c>
      <c r="G1408" s="8">
        <v>91</v>
      </c>
      <c r="H1408" s="8"/>
      <c r="I1408" s="8">
        <v>110</v>
      </c>
      <c r="J1408" s="8">
        <v>330</v>
      </c>
    </row>
    <row r="1409" spans="1:12" ht="51" customHeight="1" x14ac:dyDescent="0.2">
      <c r="A1409" s="162">
        <v>1</v>
      </c>
      <c r="B1409" s="7" t="s">
        <v>1500</v>
      </c>
      <c r="C1409" s="415" t="s">
        <v>1501</v>
      </c>
      <c r="D1409" s="416"/>
      <c r="E1409" s="7" t="s">
        <v>3374</v>
      </c>
      <c r="F1409" s="8">
        <v>30</v>
      </c>
      <c r="G1409" s="8">
        <v>20</v>
      </c>
      <c r="H1409" s="8"/>
      <c r="I1409" s="8">
        <v>50</v>
      </c>
      <c r="J1409" s="8">
        <v>150</v>
      </c>
    </row>
    <row r="1410" spans="1:12" ht="38.25" customHeight="1" x14ac:dyDescent="0.2">
      <c r="A1410" s="162">
        <v>1</v>
      </c>
      <c r="B1410" s="7" t="s">
        <v>1502</v>
      </c>
      <c r="C1410" s="415" t="s">
        <v>1503</v>
      </c>
      <c r="D1410" s="416"/>
      <c r="E1410" s="7" t="s">
        <v>3375</v>
      </c>
      <c r="F1410" s="8"/>
      <c r="G1410" s="8">
        <v>242</v>
      </c>
      <c r="H1410" s="8"/>
      <c r="I1410" s="8">
        <v>242</v>
      </c>
      <c r="J1410" s="8">
        <v>726</v>
      </c>
    </row>
    <row r="1411" spans="1:12" ht="51" customHeight="1" x14ac:dyDescent="0.2">
      <c r="A1411" s="162">
        <v>1</v>
      </c>
      <c r="B1411" s="7" t="s">
        <v>1504</v>
      </c>
      <c r="C1411" s="415" t="s">
        <v>1505</v>
      </c>
      <c r="D1411" s="416"/>
      <c r="E1411" s="7" t="s">
        <v>3376</v>
      </c>
      <c r="F1411" s="8">
        <v>35</v>
      </c>
      <c r="G1411" s="8">
        <v>15</v>
      </c>
      <c r="H1411" s="8"/>
      <c r="I1411" s="8">
        <v>50</v>
      </c>
      <c r="J1411" s="8">
        <v>150</v>
      </c>
    </row>
    <row r="1412" spans="1:12" x14ac:dyDescent="0.2">
      <c r="A1412" s="15">
        <f>COUNT(A1413)</f>
        <v>0</v>
      </c>
      <c r="B1412" s="5" t="s">
        <v>36</v>
      </c>
      <c r="C1412" s="413"/>
      <c r="D1412" s="414"/>
      <c r="E1412" s="5"/>
      <c r="F1412" s="6">
        <f>SUM(F1413)</f>
        <v>0</v>
      </c>
      <c r="G1412" s="6">
        <f t="shared" ref="G1412:J1412" si="237">SUM(G1413)</f>
        <v>0</v>
      </c>
      <c r="H1412" s="6">
        <f t="shared" si="237"/>
        <v>0</v>
      </c>
      <c r="I1412" s="6">
        <f t="shared" si="237"/>
        <v>0</v>
      </c>
      <c r="J1412" s="6">
        <f t="shared" si="237"/>
        <v>0</v>
      </c>
    </row>
    <row r="1413" spans="1:12" ht="25.5" x14ac:dyDescent="0.2">
      <c r="A1413" s="8"/>
      <c r="B1413" s="7"/>
      <c r="C1413" s="415" t="s">
        <v>226</v>
      </c>
      <c r="D1413" s="416"/>
      <c r="E1413" s="7" t="s">
        <v>227</v>
      </c>
      <c r="F1413" s="8"/>
      <c r="G1413" s="8"/>
      <c r="H1413" s="8"/>
      <c r="I1413" s="8"/>
      <c r="J1413" s="8"/>
    </row>
    <row r="1414" spans="1:12" x14ac:dyDescent="0.2">
      <c r="A1414" s="16">
        <v>22</v>
      </c>
      <c r="B1414" s="17"/>
      <c r="C1414" s="417"/>
      <c r="D1414" s="418"/>
      <c r="E1414" s="17"/>
      <c r="F1414" s="9">
        <f>SUM(F1385+F1394+F1406+F1412)</f>
        <v>1139</v>
      </c>
      <c r="G1414" s="164">
        <f>SUM(G1385+G1394+G1406+G1412)</f>
        <v>1371</v>
      </c>
      <c r="H1414" s="164">
        <f>SUM(H1385+H1394+H1406+H1412)</f>
        <v>0</v>
      </c>
      <c r="I1414" s="164">
        <f>SUM(I1385+I1394+I1406+I1412)</f>
        <v>2510</v>
      </c>
      <c r="J1414" s="164">
        <f>SUM(J1385+J1394+J1406+J1412)</f>
        <v>7530</v>
      </c>
    </row>
    <row r="1415" spans="1:12" x14ac:dyDescent="0.2">
      <c r="A1415" s="2"/>
      <c r="B1415" s="2"/>
      <c r="C1415" s="421"/>
      <c r="D1415" s="421"/>
      <c r="E1415" s="2"/>
      <c r="F1415" s="2"/>
      <c r="G1415" s="2"/>
      <c r="H1415" s="2"/>
      <c r="I1415" s="2"/>
      <c r="J1415" s="2"/>
      <c r="K1415" s="2"/>
      <c r="L1415" s="2"/>
    </row>
    <row r="1416" spans="1:12" ht="12.75" customHeight="1" x14ac:dyDescent="0.2">
      <c r="A1416" s="427" t="s">
        <v>6</v>
      </c>
      <c r="B1416" s="427"/>
      <c r="C1416" s="427"/>
      <c r="D1416" s="427"/>
      <c r="E1416" s="2"/>
      <c r="F1416" s="435" t="s">
        <v>14</v>
      </c>
      <c r="G1416" s="435"/>
      <c r="H1416" s="435"/>
      <c r="I1416" s="435"/>
      <c r="J1416" s="435"/>
      <c r="K1416" s="435"/>
      <c r="L1416" s="435"/>
    </row>
    <row r="1417" spans="1:12" ht="12.75" customHeight="1" x14ac:dyDescent="0.2">
      <c r="A1417" s="11" t="s">
        <v>53</v>
      </c>
      <c r="B1417" s="11" t="s">
        <v>54</v>
      </c>
      <c r="C1417" s="428" t="s">
        <v>55</v>
      </c>
      <c r="D1417" s="429"/>
      <c r="E1417" s="171" t="s">
        <v>56</v>
      </c>
      <c r="F1417" s="434" t="s">
        <v>57</v>
      </c>
      <c r="G1417" s="388"/>
      <c r="H1417" s="389"/>
    </row>
    <row r="1418" spans="1:12" ht="25.5" customHeight="1" x14ac:dyDescent="0.2">
      <c r="A1418" s="13"/>
      <c r="B1418" s="13" t="s">
        <v>58</v>
      </c>
      <c r="C1418" s="419" t="s">
        <v>59</v>
      </c>
      <c r="D1418" s="420"/>
      <c r="E1418" s="14" t="s">
        <v>60</v>
      </c>
      <c r="F1418" s="12" t="s">
        <v>380</v>
      </c>
      <c r="G1418" s="12" t="s">
        <v>381</v>
      </c>
      <c r="H1418" s="12" t="s">
        <v>66</v>
      </c>
    </row>
    <row r="1419" spans="1:12" x14ac:dyDescent="0.2">
      <c r="A1419" s="15">
        <f>COUNT(A1420)</f>
        <v>0</v>
      </c>
      <c r="B1419" s="5" t="s">
        <v>47</v>
      </c>
      <c r="C1419" s="413"/>
      <c r="D1419" s="414"/>
      <c r="E1419" s="5"/>
      <c r="F1419" s="6">
        <f>SUM(F1420)</f>
        <v>0</v>
      </c>
      <c r="G1419" s="6">
        <f t="shared" ref="G1419:H1419" si="238">SUM(G1420)</f>
        <v>0</v>
      </c>
      <c r="H1419" s="6">
        <f t="shared" si="238"/>
        <v>0</v>
      </c>
    </row>
    <row r="1420" spans="1:12" ht="25.5" x14ac:dyDescent="0.2">
      <c r="A1420" s="162"/>
      <c r="B1420" s="7"/>
      <c r="C1420" s="415" t="s">
        <v>226</v>
      </c>
      <c r="D1420" s="416"/>
      <c r="E1420" s="7" t="s">
        <v>227</v>
      </c>
      <c r="F1420" s="8"/>
      <c r="G1420" s="8"/>
      <c r="H1420" s="8"/>
    </row>
    <row r="1421" spans="1:12" x14ac:dyDescent="0.2">
      <c r="A1421" s="15">
        <f>COUNT(A1422:A1423)</f>
        <v>2</v>
      </c>
      <c r="B1421" s="5" t="s">
        <v>48</v>
      </c>
      <c r="C1421" s="413"/>
      <c r="D1421" s="414"/>
      <c r="E1421" s="5"/>
      <c r="F1421" s="6">
        <f>SUM(F1422:F1423)</f>
        <v>0</v>
      </c>
      <c r="G1421" s="6">
        <f t="shared" ref="G1421:H1421" si="239">SUM(G1422:G1423)</f>
        <v>162</v>
      </c>
      <c r="H1421" s="6">
        <f t="shared" si="239"/>
        <v>162</v>
      </c>
    </row>
    <row r="1422" spans="1:12" ht="51" customHeight="1" x14ac:dyDescent="0.2">
      <c r="A1422" s="162">
        <v>8430</v>
      </c>
      <c r="B1422" s="7" t="s">
        <v>1379</v>
      </c>
      <c r="C1422" s="415" t="s">
        <v>1380</v>
      </c>
      <c r="D1422" s="416"/>
      <c r="E1422" s="7" t="s">
        <v>3377</v>
      </c>
      <c r="F1422" s="8"/>
      <c r="G1422" s="8">
        <v>30</v>
      </c>
      <c r="H1422" s="8">
        <v>30</v>
      </c>
    </row>
    <row r="1423" spans="1:12" ht="38.25" customHeight="1" x14ac:dyDescent="0.2">
      <c r="A1423" s="162">
        <v>9045</v>
      </c>
      <c r="B1423" s="7" t="s">
        <v>1410</v>
      </c>
      <c r="C1423" s="415" t="s">
        <v>1477</v>
      </c>
      <c r="D1423" s="416"/>
      <c r="E1423" s="7" t="s">
        <v>3378</v>
      </c>
      <c r="F1423" s="8"/>
      <c r="G1423" s="8">
        <v>132</v>
      </c>
      <c r="H1423" s="8">
        <v>132</v>
      </c>
    </row>
    <row r="1424" spans="1:12" x14ac:dyDescent="0.2">
      <c r="A1424" s="15">
        <f>COUNT(A1425:A1426)</f>
        <v>2</v>
      </c>
      <c r="B1424" s="5" t="s">
        <v>49</v>
      </c>
      <c r="C1424" s="413"/>
      <c r="D1424" s="414"/>
      <c r="E1424" s="5"/>
      <c r="F1424" s="6">
        <f>SUM(F1425:F1426)</f>
        <v>0</v>
      </c>
      <c r="G1424" s="6">
        <v>511</v>
      </c>
      <c r="H1424" s="6">
        <v>511</v>
      </c>
    </row>
    <row r="1425" spans="1:12" ht="38.25" customHeight="1" x14ac:dyDescent="0.2">
      <c r="A1425" s="162">
        <v>8821</v>
      </c>
      <c r="B1425" s="7" t="s">
        <v>1506</v>
      </c>
      <c r="C1425" s="415" t="s">
        <v>1507</v>
      </c>
      <c r="D1425" s="416"/>
      <c r="E1425" s="7" t="s">
        <v>386</v>
      </c>
      <c r="F1425" s="8"/>
      <c r="G1425" s="8">
        <v>200</v>
      </c>
      <c r="H1425" s="8">
        <v>200</v>
      </c>
    </row>
    <row r="1426" spans="1:12" ht="38.25" customHeight="1" x14ac:dyDescent="0.2">
      <c r="A1426" s="162">
        <v>9007</v>
      </c>
      <c r="B1426" s="7" t="s">
        <v>1508</v>
      </c>
      <c r="C1426" s="415" t="s">
        <v>1509</v>
      </c>
      <c r="D1426" s="416"/>
      <c r="E1426" s="7" t="s">
        <v>3157</v>
      </c>
      <c r="F1426" s="8"/>
      <c r="G1426" s="8">
        <v>179</v>
      </c>
      <c r="H1426" s="8">
        <v>179</v>
      </c>
    </row>
    <row r="1427" spans="1:12" x14ac:dyDescent="0.2">
      <c r="A1427" s="15">
        <f>COUNT(A1428)</f>
        <v>0</v>
      </c>
      <c r="B1427" s="5" t="s">
        <v>50</v>
      </c>
      <c r="C1427" s="413"/>
      <c r="D1427" s="414"/>
      <c r="E1427" s="5"/>
      <c r="F1427" s="6">
        <f>SUM(F1428)</f>
        <v>0</v>
      </c>
      <c r="G1427" s="6">
        <f t="shared" ref="G1427:H1427" si="240">SUM(G1428)</f>
        <v>0</v>
      </c>
      <c r="H1427" s="6">
        <f t="shared" si="240"/>
        <v>0</v>
      </c>
    </row>
    <row r="1428" spans="1:12" ht="25.5" x14ac:dyDescent="0.2">
      <c r="A1428" s="162"/>
      <c r="B1428" s="7"/>
      <c r="C1428" s="415" t="s">
        <v>226</v>
      </c>
      <c r="D1428" s="416"/>
      <c r="E1428" s="7" t="s">
        <v>227</v>
      </c>
      <c r="F1428" s="8"/>
      <c r="G1428" s="8"/>
      <c r="H1428" s="8"/>
    </row>
    <row r="1429" spans="1:12" x14ac:dyDescent="0.2">
      <c r="A1429" s="15">
        <f>COUNT(A1430)</f>
        <v>0</v>
      </c>
      <c r="B1429" s="5" t="s">
        <v>51</v>
      </c>
      <c r="C1429" s="413"/>
      <c r="D1429" s="414"/>
      <c r="E1429" s="5"/>
      <c r="F1429" s="6">
        <f>SUM(F1430)</f>
        <v>0</v>
      </c>
      <c r="G1429" s="6">
        <f t="shared" ref="G1429:H1429" si="241">SUM(G1430)</f>
        <v>0</v>
      </c>
      <c r="H1429" s="6">
        <f t="shared" si="241"/>
        <v>0</v>
      </c>
    </row>
    <row r="1430" spans="1:12" ht="25.5" x14ac:dyDescent="0.2">
      <c r="A1430" s="162"/>
      <c r="B1430" s="7"/>
      <c r="C1430" s="415" t="s">
        <v>226</v>
      </c>
      <c r="D1430" s="416"/>
      <c r="E1430" s="7" t="s">
        <v>227</v>
      </c>
      <c r="F1430" s="8"/>
      <c r="G1430" s="8"/>
      <c r="H1430" s="8"/>
    </row>
    <row r="1431" spans="1:12" x14ac:dyDescent="0.2">
      <c r="A1431" s="2"/>
      <c r="B1431" s="2"/>
      <c r="C1431" s="421"/>
      <c r="D1431" s="421"/>
      <c r="E1431" s="2"/>
      <c r="F1431" s="2"/>
      <c r="G1431" s="2"/>
      <c r="H1431" s="2"/>
      <c r="I1431" s="2"/>
      <c r="J1431" s="2"/>
      <c r="K1431" s="2"/>
      <c r="L1431" s="2"/>
    </row>
    <row r="1432" spans="1:12" x14ac:dyDescent="0.2">
      <c r="A1432" s="2"/>
      <c r="B1432" s="2"/>
      <c r="C1432" s="432"/>
      <c r="D1432" s="432"/>
      <c r="E1432" s="2"/>
      <c r="F1432" s="2"/>
      <c r="G1432" s="2"/>
      <c r="H1432" s="2"/>
      <c r="I1432" s="2"/>
      <c r="J1432" s="2"/>
      <c r="K1432" s="2"/>
      <c r="L1432" s="2"/>
    </row>
    <row r="1433" spans="1:12" ht="18" customHeight="1" x14ac:dyDescent="0.2">
      <c r="A1433" s="408" t="s">
        <v>15</v>
      </c>
      <c r="B1433" s="408"/>
      <c r="C1433" s="408"/>
      <c r="D1433" s="408"/>
      <c r="E1433" s="1"/>
      <c r="F1433" s="1"/>
      <c r="G1433" s="1"/>
      <c r="H1433" s="1"/>
      <c r="I1433" s="1"/>
      <c r="J1433" s="1"/>
      <c r="K1433" s="1"/>
      <c r="L1433" s="1"/>
    </row>
    <row r="1434" spans="1:12" x14ac:dyDescent="0.2">
      <c r="A1434" s="3"/>
      <c r="B1434" s="3"/>
      <c r="C1434" s="409"/>
      <c r="D1434" s="409"/>
      <c r="E1434" s="3"/>
      <c r="F1434" s="3"/>
      <c r="G1434" s="3"/>
      <c r="H1434" s="3"/>
      <c r="I1434" s="3"/>
      <c r="J1434" s="3"/>
      <c r="K1434" s="3"/>
      <c r="L1434" s="3"/>
    </row>
    <row r="1435" spans="1:12" ht="12.75" customHeight="1" x14ac:dyDescent="0.2">
      <c r="A1435" s="427" t="s">
        <v>1</v>
      </c>
      <c r="B1435" s="427"/>
      <c r="C1435" s="427"/>
      <c r="D1435" s="427"/>
      <c r="E1435" s="2"/>
      <c r="F1435" s="433" t="s">
        <v>15</v>
      </c>
      <c r="G1435" s="433"/>
      <c r="H1435" s="433"/>
      <c r="I1435" s="433"/>
      <c r="J1435" s="433"/>
      <c r="K1435" s="433"/>
      <c r="L1435" s="433"/>
    </row>
    <row r="1436" spans="1:12" ht="12.75" customHeight="1" x14ac:dyDescent="0.2">
      <c r="A1436" s="11" t="s">
        <v>53</v>
      </c>
      <c r="B1436" s="11" t="s">
        <v>54</v>
      </c>
      <c r="C1436" s="428" t="s">
        <v>55</v>
      </c>
      <c r="D1436" s="429"/>
      <c r="E1436" s="11" t="s">
        <v>56</v>
      </c>
      <c r="F1436" s="12"/>
      <c r="G1436" s="434" t="s">
        <v>57</v>
      </c>
      <c r="H1436" s="388"/>
      <c r="I1436" s="388"/>
      <c r="J1436" s="388"/>
      <c r="K1436" s="389"/>
      <c r="L1436" s="12"/>
    </row>
    <row r="1437" spans="1:12" ht="25.5" customHeight="1" x14ac:dyDescent="0.2">
      <c r="A1437" s="13"/>
      <c r="B1437" s="13" t="s">
        <v>58</v>
      </c>
      <c r="C1437" s="419" t="s">
        <v>59</v>
      </c>
      <c r="D1437" s="420"/>
      <c r="E1437" s="14" t="s">
        <v>60</v>
      </c>
      <c r="F1437" s="12" t="s">
        <v>61</v>
      </c>
      <c r="G1437" s="12" t="s">
        <v>62</v>
      </c>
      <c r="H1437" s="12" t="s">
        <v>63</v>
      </c>
      <c r="I1437" s="12" t="s">
        <v>64</v>
      </c>
      <c r="J1437" s="12" t="s">
        <v>65</v>
      </c>
      <c r="K1437" s="12" t="s">
        <v>66</v>
      </c>
      <c r="L1437" s="12" t="s">
        <v>67</v>
      </c>
    </row>
    <row r="1438" spans="1:12" x14ac:dyDescent="0.2">
      <c r="A1438" s="15">
        <f>COUNT(A1439)</f>
        <v>0</v>
      </c>
      <c r="B1438" s="5" t="s">
        <v>33</v>
      </c>
      <c r="C1438" s="413"/>
      <c r="D1438" s="414"/>
      <c r="E1438" s="5"/>
      <c r="F1438" s="6">
        <f>SUM(F1439)</f>
        <v>0</v>
      </c>
      <c r="G1438" s="6">
        <f t="shared" ref="G1438:L1438" si="242">SUM(G1439)</f>
        <v>0</v>
      </c>
      <c r="H1438" s="6">
        <f t="shared" si="242"/>
        <v>0</v>
      </c>
      <c r="I1438" s="6">
        <f t="shared" si="242"/>
        <v>0</v>
      </c>
      <c r="J1438" s="6">
        <f t="shared" si="242"/>
        <v>0</v>
      </c>
      <c r="K1438" s="6">
        <f t="shared" si="242"/>
        <v>0</v>
      </c>
      <c r="L1438" s="6">
        <f t="shared" si="242"/>
        <v>0</v>
      </c>
    </row>
    <row r="1439" spans="1:12" ht="38.25" customHeight="1" x14ac:dyDescent="0.2">
      <c r="A1439" s="8"/>
      <c r="B1439" s="7"/>
      <c r="C1439" s="415"/>
      <c r="D1439" s="416"/>
      <c r="E1439" s="7"/>
      <c r="F1439" s="8"/>
      <c r="G1439" s="8"/>
      <c r="H1439" s="8"/>
      <c r="I1439" s="8"/>
      <c r="J1439" s="8"/>
      <c r="K1439" s="8"/>
      <c r="L1439" s="8"/>
    </row>
    <row r="1440" spans="1:12" x14ac:dyDescent="0.2">
      <c r="A1440" s="15">
        <f>COUNT(A1441:A1445)</f>
        <v>5</v>
      </c>
      <c r="B1440" s="5" t="s">
        <v>34</v>
      </c>
      <c r="C1440" s="413"/>
      <c r="D1440" s="414"/>
      <c r="E1440" s="5"/>
      <c r="F1440" s="6">
        <f>SUM(F1441:F1445)</f>
        <v>276</v>
      </c>
      <c r="G1440" s="6">
        <f t="shared" ref="G1440:L1440" si="243">SUM(G1441:G1445)</f>
        <v>8</v>
      </c>
      <c r="H1440" s="6">
        <f t="shared" si="243"/>
        <v>10</v>
      </c>
      <c r="I1440" s="6">
        <f t="shared" si="243"/>
        <v>0</v>
      </c>
      <c r="J1440" s="6">
        <f t="shared" si="243"/>
        <v>0</v>
      </c>
      <c r="K1440" s="6">
        <f t="shared" si="243"/>
        <v>294</v>
      </c>
      <c r="L1440" s="6">
        <f t="shared" si="243"/>
        <v>509</v>
      </c>
    </row>
    <row r="1441" spans="1:12" ht="38.25" customHeight="1" x14ac:dyDescent="0.2">
      <c r="A1441" s="162">
        <v>1</v>
      </c>
      <c r="B1441" s="7" t="s">
        <v>1510</v>
      </c>
      <c r="C1441" s="415" t="s">
        <v>1511</v>
      </c>
      <c r="D1441" s="416"/>
      <c r="E1441" s="7" t="s">
        <v>3379</v>
      </c>
      <c r="F1441" s="8">
        <v>24</v>
      </c>
      <c r="G1441" s="8"/>
      <c r="H1441" s="8">
        <v>1</v>
      </c>
      <c r="I1441" s="8"/>
      <c r="J1441" s="8"/>
      <c r="K1441" s="8">
        <v>25</v>
      </c>
      <c r="L1441" s="8">
        <v>43</v>
      </c>
    </row>
    <row r="1442" spans="1:12" ht="38.25" customHeight="1" x14ac:dyDescent="0.2">
      <c r="A1442" s="162">
        <v>1</v>
      </c>
      <c r="B1442" s="7" t="s">
        <v>2367</v>
      </c>
      <c r="C1442" s="415" t="s">
        <v>1513</v>
      </c>
      <c r="D1442" s="416"/>
      <c r="E1442" s="7" t="s">
        <v>2443</v>
      </c>
      <c r="F1442" s="8">
        <v>40</v>
      </c>
      <c r="G1442" s="8">
        <v>3</v>
      </c>
      <c r="H1442" s="8">
        <v>3</v>
      </c>
      <c r="I1442" s="8"/>
      <c r="J1442" s="8"/>
      <c r="K1442" s="8">
        <v>46</v>
      </c>
      <c r="L1442" s="8">
        <v>87</v>
      </c>
    </row>
    <row r="1443" spans="1:12" ht="38.25" customHeight="1" x14ac:dyDescent="0.2">
      <c r="A1443" s="162">
        <v>1</v>
      </c>
      <c r="B1443" s="7" t="s">
        <v>1514</v>
      </c>
      <c r="C1443" s="415" t="s">
        <v>1515</v>
      </c>
      <c r="D1443" s="416"/>
      <c r="E1443" s="7" t="s">
        <v>3380</v>
      </c>
      <c r="F1443" s="8">
        <v>42</v>
      </c>
      <c r="G1443" s="8"/>
      <c r="H1443" s="8">
        <v>2</v>
      </c>
      <c r="I1443" s="8"/>
      <c r="J1443" s="8"/>
      <c r="K1443" s="8">
        <v>44</v>
      </c>
      <c r="L1443" s="8">
        <v>54</v>
      </c>
    </row>
    <row r="1444" spans="1:12" ht="38.25" customHeight="1" x14ac:dyDescent="0.2">
      <c r="A1444" s="162">
        <v>1</v>
      </c>
      <c r="B1444" s="7" t="s">
        <v>1516</v>
      </c>
      <c r="C1444" s="415" t="s">
        <v>1517</v>
      </c>
      <c r="D1444" s="416"/>
      <c r="E1444" s="7" t="s">
        <v>3381</v>
      </c>
      <c r="F1444" s="8">
        <v>10</v>
      </c>
      <c r="G1444" s="8"/>
      <c r="H1444" s="8"/>
      <c r="I1444" s="8"/>
      <c r="J1444" s="8"/>
      <c r="K1444" s="8">
        <v>10</v>
      </c>
      <c r="L1444" s="8">
        <v>20</v>
      </c>
    </row>
    <row r="1445" spans="1:12" ht="38.25" customHeight="1" x14ac:dyDescent="0.2">
      <c r="A1445" s="162">
        <v>1</v>
      </c>
      <c r="B1445" s="7" t="s">
        <v>1518</v>
      </c>
      <c r="C1445" s="415" t="s">
        <v>1519</v>
      </c>
      <c r="D1445" s="416"/>
      <c r="E1445" s="7" t="s">
        <v>3382</v>
      </c>
      <c r="F1445" s="8">
        <v>160</v>
      </c>
      <c r="G1445" s="8">
        <v>5</v>
      </c>
      <c r="H1445" s="8">
        <v>4</v>
      </c>
      <c r="I1445" s="8"/>
      <c r="J1445" s="8"/>
      <c r="K1445" s="8">
        <v>169</v>
      </c>
      <c r="L1445" s="8">
        <v>305</v>
      </c>
    </row>
    <row r="1446" spans="1:12" x14ac:dyDescent="0.2">
      <c r="A1446" s="15">
        <f>COUNT(A1447)</f>
        <v>0</v>
      </c>
      <c r="B1446" s="5" t="s">
        <v>35</v>
      </c>
      <c r="C1446" s="413"/>
      <c r="D1446" s="414"/>
      <c r="E1446" s="5"/>
      <c r="F1446" s="6">
        <f>SUM(F1447)</f>
        <v>0</v>
      </c>
      <c r="G1446" s="6">
        <f t="shared" ref="G1446:L1446" si="244">SUM(G1447)</f>
        <v>0</v>
      </c>
      <c r="H1446" s="6">
        <f t="shared" si="244"/>
        <v>0</v>
      </c>
      <c r="I1446" s="6">
        <f t="shared" si="244"/>
        <v>0</v>
      </c>
      <c r="J1446" s="6">
        <f t="shared" si="244"/>
        <v>0</v>
      </c>
      <c r="K1446" s="6">
        <f t="shared" si="244"/>
        <v>0</v>
      </c>
      <c r="L1446" s="6">
        <f t="shared" si="244"/>
        <v>0</v>
      </c>
    </row>
    <row r="1447" spans="1:12" ht="25.5" x14ac:dyDescent="0.2">
      <c r="A1447" s="8"/>
      <c r="B1447" s="7"/>
      <c r="C1447" s="415" t="s">
        <v>226</v>
      </c>
      <c r="D1447" s="416"/>
      <c r="E1447" s="7" t="s">
        <v>227</v>
      </c>
      <c r="F1447" s="8"/>
      <c r="G1447" s="8"/>
      <c r="H1447" s="8"/>
      <c r="I1447" s="8"/>
      <c r="J1447" s="8"/>
      <c r="K1447" s="8"/>
      <c r="L1447" s="8"/>
    </row>
    <row r="1448" spans="1:12" x14ac:dyDescent="0.2">
      <c r="A1448" s="15">
        <f>COUNT(A1449)</f>
        <v>0</v>
      </c>
      <c r="B1448" s="5" t="s">
        <v>36</v>
      </c>
      <c r="C1448" s="413"/>
      <c r="D1448" s="414"/>
      <c r="E1448" s="5"/>
      <c r="F1448" s="6">
        <f>SUM(F1449)</f>
        <v>0</v>
      </c>
      <c r="G1448" s="6">
        <f t="shared" ref="G1448:L1448" si="245">SUM(G1449)</f>
        <v>0</v>
      </c>
      <c r="H1448" s="6">
        <f t="shared" si="245"/>
        <v>0</v>
      </c>
      <c r="I1448" s="6">
        <f t="shared" si="245"/>
        <v>0</v>
      </c>
      <c r="J1448" s="6">
        <f t="shared" si="245"/>
        <v>0</v>
      </c>
      <c r="K1448" s="6">
        <f t="shared" si="245"/>
        <v>0</v>
      </c>
      <c r="L1448" s="6">
        <f t="shared" si="245"/>
        <v>0</v>
      </c>
    </row>
    <row r="1449" spans="1:12" ht="25.5" x14ac:dyDescent="0.2">
      <c r="A1449" s="8"/>
      <c r="B1449" s="7"/>
      <c r="C1449" s="415" t="s">
        <v>226</v>
      </c>
      <c r="D1449" s="416"/>
      <c r="E1449" s="7" t="s">
        <v>227</v>
      </c>
      <c r="F1449" s="8"/>
      <c r="G1449" s="8"/>
      <c r="H1449" s="8"/>
      <c r="I1449" s="8"/>
      <c r="J1449" s="8"/>
      <c r="K1449" s="8"/>
      <c r="L1449" s="8"/>
    </row>
    <row r="1450" spans="1:12" x14ac:dyDescent="0.2">
      <c r="A1450" s="16">
        <f>SUM(A1438+A1440+A1446+A1448)</f>
        <v>5</v>
      </c>
      <c r="B1450" s="17"/>
      <c r="C1450" s="417"/>
      <c r="D1450" s="418"/>
      <c r="E1450" s="17"/>
      <c r="F1450" s="9">
        <f>SUM(F1438+F1440+F1446+F1448)</f>
        <v>276</v>
      </c>
      <c r="G1450" s="164">
        <f t="shared" ref="G1450:L1450" si="246">SUM(G1438+G1440+G1446+G1448)</f>
        <v>8</v>
      </c>
      <c r="H1450" s="164">
        <f t="shared" si="246"/>
        <v>10</v>
      </c>
      <c r="I1450" s="164">
        <f t="shared" si="246"/>
        <v>0</v>
      </c>
      <c r="J1450" s="164">
        <f t="shared" si="246"/>
        <v>0</v>
      </c>
      <c r="K1450" s="164">
        <f t="shared" si="246"/>
        <v>294</v>
      </c>
      <c r="L1450" s="164">
        <f t="shared" si="246"/>
        <v>509</v>
      </c>
    </row>
    <row r="1451" spans="1:12" x14ac:dyDescent="0.2">
      <c r="A1451" s="2"/>
      <c r="B1451" s="2"/>
      <c r="C1451" s="421"/>
      <c r="D1451" s="421"/>
      <c r="E1451" s="2"/>
      <c r="F1451" s="2"/>
      <c r="G1451" s="2"/>
      <c r="H1451" s="2"/>
      <c r="I1451" s="2"/>
      <c r="J1451" s="2"/>
      <c r="K1451" s="2"/>
      <c r="L1451" s="2"/>
    </row>
    <row r="1452" spans="1:12" ht="12.75" customHeight="1" x14ac:dyDescent="0.2">
      <c r="A1452" s="427" t="s">
        <v>2</v>
      </c>
      <c r="B1452" s="427"/>
      <c r="C1452" s="427"/>
      <c r="D1452" s="427"/>
      <c r="E1452" s="2"/>
      <c r="F1452" s="433" t="s">
        <v>15</v>
      </c>
      <c r="G1452" s="433"/>
      <c r="H1452" s="433"/>
      <c r="I1452" s="433"/>
      <c r="J1452" s="433"/>
      <c r="K1452" s="433"/>
      <c r="L1452" s="433"/>
    </row>
    <row r="1453" spans="1:12" ht="12.75" customHeight="1" x14ac:dyDescent="0.2">
      <c r="A1453" s="11" t="s">
        <v>53</v>
      </c>
      <c r="B1453" s="11" t="s">
        <v>54</v>
      </c>
      <c r="C1453" s="428" t="s">
        <v>55</v>
      </c>
      <c r="D1453" s="429"/>
      <c r="E1453" s="11" t="s">
        <v>56</v>
      </c>
      <c r="F1453" s="12"/>
      <c r="G1453" s="434" t="s">
        <v>57</v>
      </c>
      <c r="H1453" s="388"/>
      <c r="I1453" s="388"/>
      <c r="J1453" s="388"/>
      <c r="K1453" s="389"/>
      <c r="L1453" s="12"/>
    </row>
    <row r="1454" spans="1:12" ht="25.5" customHeight="1" x14ac:dyDescent="0.2">
      <c r="A1454" s="13"/>
      <c r="B1454" s="13" t="s">
        <v>58</v>
      </c>
      <c r="C1454" s="419" t="s">
        <v>59</v>
      </c>
      <c r="D1454" s="420"/>
      <c r="E1454" s="14" t="s">
        <v>60</v>
      </c>
      <c r="F1454" s="12" t="s">
        <v>61</v>
      </c>
      <c r="G1454" s="12" t="s">
        <v>62</v>
      </c>
      <c r="H1454" s="12" t="s">
        <v>63</v>
      </c>
      <c r="I1454" s="12" t="s">
        <v>64</v>
      </c>
      <c r="J1454" s="12" t="s">
        <v>65</v>
      </c>
      <c r="K1454" s="12" t="s">
        <v>66</v>
      </c>
      <c r="L1454" s="12" t="s">
        <v>67</v>
      </c>
    </row>
    <row r="1455" spans="1:12" x14ac:dyDescent="0.2">
      <c r="A1455" s="15">
        <f>COUNT(A1456)</f>
        <v>0</v>
      </c>
      <c r="B1455" s="5" t="s">
        <v>33</v>
      </c>
      <c r="C1455" s="413"/>
      <c r="D1455" s="414"/>
      <c r="E1455" s="5"/>
      <c r="F1455" s="6">
        <f>SUM(F1456)</f>
        <v>0</v>
      </c>
      <c r="G1455" s="6">
        <f t="shared" ref="G1455:L1455" si="247">SUM(G1456)</f>
        <v>0</v>
      </c>
      <c r="H1455" s="6">
        <f t="shared" si="247"/>
        <v>0</v>
      </c>
      <c r="I1455" s="6">
        <f t="shared" si="247"/>
        <v>0</v>
      </c>
      <c r="J1455" s="6">
        <f t="shared" si="247"/>
        <v>0</v>
      </c>
      <c r="K1455" s="6">
        <f t="shared" si="247"/>
        <v>0</v>
      </c>
      <c r="L1455" s="6">
        <f t="shared" si="247"/>
        <v>0</v>
      </c>
    </row>
    <row r="1456" spans="1:12" ht="25.5" x14ac:dyDescent="0.2">
      <c r="A1456" s="8"/>
      <c r="B1456" s="7"/>
      <c r="C1456" s="415" t="s">
        <v>226</v>
      </c>
      <c r="D1456" s="416"/>
      <c r="E1456" s="7" t="s">
        <v>227</v>
      </c>
      <c r="F1456" s="8"/>
      <c r="G1456" s="8"/>
      <c r="H1456" s="8"/>
      <c r="I1456" s="8"/>
      <c r="J1456" s="8"/>
      <c r="K1456" s="8"/>
      <c r="L1456" s="8"/>
    </row>
    <row r="1457" spans="1:12" x14ac:dyDescent="0.2">
      <c r="A1457" s="15">
        <f>COUNT(A1458)</f>
        <v>0</v>
      </c>
      <c r="B1457" s="5" t="s">
        <v>34</v>
      </c>
      <c r="C1457" s="413"/>
      <c r="D1457" s="414"/>
      <c r="E1457" s="5"/>
      <c r="F1457" s="6">
        <f>SUM(F1458)</f>
        <v>0</v>
      </c>
      <c r="G1457" s="6">
        <f t="shared" ref="G1457:L1457" si="248">SUM(G1458)</f>
        <v>0</v>
      </c>
      <c r="H1457" s="6">
        <f t="shared" si="248"/>
        <v>0</v>
      </c>
      <c r="I1457" s="6">
        <f t="shared" si="248"/>
        <v>0</v>
      </c>
      <c r="J1457" s="6">
        <f t="shared" si="248"/>
        <v>0</v>
      </c>
      <c r="K1457" s="6">
        <f t="shared" si="248"/>
        <v>0</v>
      </c>
      <c r="L1457" s="6">
        <f t="shared" si="248"/>
        <v>0</v>
      </c>
    </row>
    <row r="1458" spans="1:12" ht="25.5" x14ac:dyDescent="0.2">
      <c r="A1458" s="8"/>
      <c r="B1458" s="7"/>
      <c r="C1458" s="415" t="s">
        <v>226</v>
      </c>
      <c r="D1458" s="416"/>
      <c r="E1458" s="7" t="s">
        <v>227</v>
      </c>
      <c r="F1458" s="8"/>
      <c r="G1458" s="8"/>
      <c r="H1458" s="8"/>
      <c r="I1458" s="8"/>
      <c r="J1458" s="8"/>
      <c r="K1458" s="8"/>
      <c r="L1458" s="8"/>
    </row>
    <row r="1459" spans="1:12" x14ac:dyDescent="0.2">
      <c r="A1459" s="15">
        <f>COUNT(A1460)</f>
        <v>0</v>
      </c>
      <c r="B1459" s="5" t="s">
        <v>35</v>
      </c>
      <c r="C1459" s="413"/>
      <c r="D1459" s="414"/>
      <c r="E1459" s="5"/>
      <c r="F1459" s="6">
        <f>SUM(F1460)</f>
        <v>0</v>
      </c>
      <c r="G1459" s="6">
        <f t="shared" ref="G1459:L1459" si="249">SUM(G1460)</f>
        <v>0</v>
      </c>
      <c r="H1459" s="6">
        <f t="shared" si="249"/>
        <v>0</v>
      </c>
      <c r="I1459" s="6">
        <f t="shared" si="249"/>
        <v>0</v>
      </c>
      <c r="J1459" s="6">
        <f t="shared" si="249"/>
        <v>0</v>
      </c>
      <c r="K1459" s="6">
        <f t="shared" si="249"/>
        <v>0</v>
      </c>
      <c r="L1459" s="6">
        <f t="shared" si="249"/>
        <v>0</v>
      </c>
    </row>
    <row r="1460" spans="1:12" ht="25.5" x14ac:dyDescent="0.2">
      <c r="A1460" s="8"/>
      <c r="B1460" s="7"/>
      <c r="C1460" s="415" t="s">
        <v>226</v>
      </c>
      <c r="D1460" s="416"/>
      <c r="E1460" s="7" t="s">
        <v>227</v>
      </c>
      <c r="F1460" s="8"/>
      <c r="G1460" s="8"/>
      <c r="H1460" s="8"/>
      <c r="I1460" s="8"/>
      <c r="J1460" s="8"/>
      <c r="K1460" s="8"/>
      <c r="L1460" s="8"/>
    </row>
    <row r="1461" spans="1:12" x14ac:dyDescent="0.2">
      <c r="A1461" s="15">
        <f>COUNT(A1462)</f>
        <v>0</v>
      </c>
      <c r="B1461" s="5" t="s">
        <v>36</v>
      </c>
      <c r="C1461" s="413"/>
      <c r="D1461" s="414"/>
      <c r="E1461" s="5"/>
      <c r="F1461" s="6">
        <f>SUM(F1462)</f>
        <v>0</v>
      </c>
      <c r="G1461" s="6">
        <f t="shared" ref="G1461:L1461" si="250">SUM(G1462)</f>
        <v>0</v>
      </c>
      <c r="H1461" s="6">
        <f t="shared" si="250"/>
        <v>0</v>
      </c>
      <c r="I1461" s="6">
        <f t="shared" si="250"/>
        <v>0</v>
      </c>
      <c r="J1461" s="6">
        <f t="shared" si="250"/>
        <v>0</v>
      </c>
      <c r="K1461" s="6">
        <f t="shared" si="250"/>
        <v>0</v>
      </c>
      <c r="L1461" s="6">
        <f t="shared" si="250"/>
        <v>0</v>
      </c>
    </row>
    <row r="1462" spans="1:12" ht="25.5" x14ac:dyDescent="0.2">
      <c r="A1462" s="8"/>
      <c r="B1462" s="7"/>
      <c r="C1462" s="415" t="s">
        <v>226</v>
      </c>
      <c r="D1462" s="416"/>
      <c r="E1462" s="7" t="s">
        <v>227</v>
      </c>
      <c r="F1462" s="8"/>
      <c r="G1462" s="8"/>
      <c r="H1462" s="8"/>
      <c r="I1462" s="8"/>
      <c r="J1462" s="8"/>
      <c r="K1462" s="8"/>
      <c r="L1462" s="8"/>
    </row>
    <row r="1463" spans="1:12" x14ac:dyDescent="0.2">
      <c r="A1463" s="16">
        <f>SUM(A1455+A1457+A1459+A1461)</f>
        <v>0</v>
      </c>
      <c r="B1463" s="17"/>
      <c r="C1463" s="417"/>
      <c r="D1463" s="418"/>
      <c r="E1463" s="17"/>
      <c r="F1463" s="9">
        <f>SUM(F1455+F1457+F1459+F1461)</f>
        <v>0</v>
      </c>
      <c r="G1463" s="164">
        <f t="shared" ref="G1463:L1463" si="251">SUM(G1455+G1457+G1459+G1461)</f>
        <v>0</v>
      </c>
      <c r="H1463" s="164">
        <f t="shared" si="251"/>
        <v>0</v>
      </c>
      <c r="I1463" s="164">
        <f t="shared" si="251"/>
        <v>0</v>
      </c>
      <c r="J1463" s="164">
        <f t="shared" si="251"/>
        <v>0</v>
      </c>
      <c r="K1463" s="164">
        <f t="shared" si="251"/>
        <v>0</v>
      </c>
      <c r="L1463" s="164">
        <f t="shared" si="251"/>
        <v>0</v>
      </c>
    </row>
    <row r="1464" spans="1:12" x14ac:dyDescent="0.2">
      <c r="A1464" s="2"/>
      <c r="B1464" s="2"/>
      <c r="C1464" s="421"/>
      <c r="D1464" s="421"/>
      <c r="E1464" s="2"/>
      <c r="F1464" s="2"/>
      <c r="G1464" s="2"/>
      <c r="H1464" s="2"/>
      <c r="I1464" s="2"/>
      <c r="J1464" s="2"/>
      <c r="K1464" s="2"/>
      <c r="L1464" s="2"/>
    </row>
    <row r="1465" spans="1:12" ht="12.75" customHeight="1" x14ac:dyDescent="0.2">
      <c r="A1465" s="427" t="s">
        <v>3</v>
      </c>
      <c r="B1465" s="427"/>
      <c r="C1465" s="427"/>
      <c r="D1465" s="427"/>
      <c r="E1465" s="2"/>
      <c r="F1465" s="433" t="s">
        <v>15</v>
      </c>
      <c r="G1465" s="433"/>
      <c r="H1465" s="433"/>
      <c r="I1465" s="433"/>
      <c r="J1465" s="433"/>
      <c r="K1465" s="433"/>
      <c r="L1465" s="433"/>
    </row>
    <row r="1466" spans="1:12" ht="12.75" customHeight="1" x14ac:dyDescent="0.2">
      <c r="A1466" s="11" t="s">
        <v>53</v>
      </c>
      <c r="B1466" s="11" t="s">
        <v>54</v>
      </c>
      <c r="C1466" s="428" t="s">
        <v>55</v>
      </c>
      <c r="D1466" s="429"/>
      <c r="E1466" s="11" t="s">
        <v>56</v>
      </c>
      <c r="F1466" s="12"/>
      <c r="G1466" s="434" t="s">
        <v>57</v>
      </c>
      <c r="H1466" s="388"/>
      <c r="I1466" s="388"/>
      <c r="J1466" s="388"/>
      <c r="K1466" s="389"/>
      <c r="L1466" s="12"/>
    </row>
    <row r="1467" spans="1:12" ht="25.5" customHeight="1" x14ac:dyDescent="0.2">
      <c r="A1467" s="13"/>
      <c r="B1467" s="13" t="s">
        <v>58</v>
      </c>
      <c r="C1467" s="419" t="s">
        <v>59</v>
      </c>
      <c r="D1467" s="420"/>
      <c r="E1467" s="14" t="s">
        <v>60</v>
      </c>
      <c r="F1467" s="12" t="s">
        <v>61</v>
      </c>
      <c r="G1467" s="12" t="s">
        <v>62</v>
      </c>
      <c r="H1467" s="12" t="s">
        <v>63</v>
      </c>
      <c r="I1467" s="12" t="s">
        <v>64</v>
      </c>
      <c r="J1467" s="12" t="s">
        <v>65</v>
      </c>
      <c r="K1467" s="12" t="s">
        <v>66</v>
      </c>
      <c r="L1467" s="12" t="s">
        <v>67</v>
      </c>
    </row>
    <row r="1468" spans="1:12" x14ac:dyDescent="0.2">
      <c r="A1468" s="15">
        <f>COUNT(A1469)</f>
        <v>0</v>
      </c>
      <c r="B1468" s="5" t="s">
        <v>33</v>
      </c>
      <c r="C1468" s="413"/>
      <c r="D1468" s="414"/>
      <c r="E1468" s="5"/>
      <c r="F1468" s="6">
        <f>SUM(F1469)</f>
        <v>0</v>
      </c>
      <c r="G1468" s="6">
        <f t="shared" ref="G1468" si="252">SUM(G1469)</f>
        <v>0</v>
      </c>
      <c r="H1468" s="6">
        <f t="shared" ref="H1468" si="253">SUM(H1469)</f>
        <v>0</v>
      </c>
      <c r="I1468" s="6">
        <f t="shared" ref="I1468" si="254">SUM(I1469)</f>
        <v>0</v>
      </c>
      <c r="J1468" s="6">
        <f t="shared" ref="J1468" si="255">SUM(J1469)</f>
        <v>0</v>
      </c>
      <c r="K1468" s="6">
        <f t="shared" ref="K1468" si="256">SUM(K1469)</f>
        <v>0</v>
      </c>
      <c r="L1468" s="6">
        <f t="shared" ref="L1468" si="257">SUM(L1469)</f>
        <v>0</v>
      </c>
    </row>
    <row r="1469" spans="1:12" ht="25.5" x14ac:dyDescent="0.2">
      <c r="A1469" s="8"/>
      <c r="B1469" s="7"/>
      <c r="C1469" s="415" t="s">
        <v>226</v>
      </c>
      <c r="D1469" s="416"/>
      <c r="E1469" s="7" t="s">
        <v>227</v>
      </c>
      <c r="F1469" s="8"/>
      <c r="G1469" s="8"/>
      <c r="H1469" s="8"/>
      <c r="I1469" s="8"/>
      <c r="J1469" s="8"/>
      <c r="K1469" s="8"/>
      <c r="L1469" s="8"/>
    </row>
    <row r="1470" spans="1:12" x14ac:dyDescent="0.2">
      <c r="A1470" s="15">
        <f>COUNT(A1471)</f>
        <v>0</v>
      </c>
      <c r="B1470" s="5" t="s">
        <v>34</v>
      </c>
      <c r="C1470" s="413"/>
      <c r="D1470" s="414"/>
      <c r="E1470" s="5"/>
      <c r="F1470" s="6">
        <f>SUM(F1471)</f>
        <v>0</v>
      </c>
      <c r="G1470" s="6">
        <f t="shared" ref="G1470" si="258">SUM(G1471)</f>
        <v>0</v>
      </c>
      <c r="H1470" s="6">
        <f t="shared" ref="H1470" si="259">SUM(H1471)</f>
        <v>0</v>
      </c>
      <c r="I1470" s="6">
        <f t="shared" ref="I1470" si="260">SUM(I1471)</f>
        <v>0</v>
      </c>
      <c r="J1470" s="6">
        <f t="shared" ref="J1470" si="261">SUM(J1471)</f>
        <v>0</v>
      </c>
      <c r="K1470" s="6">
        <f t="shared" ref="K1470" si="262">SUM(K1471)</f>
        <v>0</v>
      </c>
      <c r="L1470" s="6">
        <f t="shared" ref="L1470" si="263">SUM(L1471)</f>
        <v>0</v>
      </c>
    </row>
    <row r="1471" spans="1:12" ht="25.5" x14ac:dyDescent="0.2">
      <c r="A1471" s="8"/>
      <c r="B1471" s="7"/>
      <c r="C1471" s="415" t="s">
        <v>226</v>
      </c>
      <c r="D1471" s="416"/>
      <c r="E1471" s="7" t="s">
        <v>227</v>
      </c>
      <c r="F1471" s="8"/>
      <c r="G1471" s="8"/>
      <c r="H1471" s="8"/>
      <c r="I1471" s="8"/>
      <c r="J1471" s="8"/>
      <c r="K1471" s="8"/>
      <c r="L1471" s="8"/>
    </row>
    <row r="1472" spans="1:12" x14ac:dyDescent="0.2">
      <c r="A1472" s="15">
        <f>COUNT(A1473)</f>
        <v>0</v>
      </c>
      <c r="B1472" s="5" t="s">
        <v>35</v>
      </c>
      <c r="C1472" s="413"/>
      <c r="D1472" s="414"/>
      <c r="E1472" s="5"/>
      <c r="F1472" s="6">
        <f>SUM(F1473)</f>
        <v>0</v>
      </c>
      <c r="G1472" s="6">
        <f t="shared" ref="G1472" si="264">SUM(G1473)</f>
        <v>0</v>
      </c>
      <c r="H1472" s="6">
        <f t="shared" ref="H1472" si="265">SUM(H1473)</f>
        <v>0</v>
      </c>
      <c r="I1472" s="6">
        <f t="shared" ref="I1472" si="266">SUM(I1473)</f>
        <v>0</v>
      </c>
      <c r="J1472" s="6">
        <f t="shared" ref="J1472" si="267">SUM(J1473)</f>
        <v>0</v>
      </c>
      <c r="K1472" s="6">
        <f t="shared" ref="K1472" si="268">SUM(K1473)</f>
        <v>0</v>
      </c>
      <c r="L1472" s="6">
        <f t="shared" ref="L1472" si="269">SUM(L1473)</f>
        <v>0</v>
      </c>
    </row>
    <row r="1473" spans="1:12" ht="25.5" x14ac:dyDescent="0.2">
      <c r="A1473" s="8"/>
      <c r="B1473" s="7"/>
      <c r="C1473" s="415" t="s">
        <v>226</v>
      </c>
      <c r="D1473" s="416"/>
      <c r="E1473" s="7" t="s">
        <v>227</v>
      </c>
      <c r="F1473" s="8"/>
      <c r="G1473" s="8"/>
      <c r="H1473" s="8"/>
      <c r="I1473" s="8"/>
      <c r="J1473" s="8"/>
      <c r="K1473" s="8"/>
      <c r="L1473" s="8"/>
    </row>
    <row r="1474" spans="1:12" x14ac:dyDescent="0.2">
      <c r="A1474" s="15">
        <f>COUNT(A1475)</f>
        <v>0</v>
      </c>
      <c r="B1474" s="5" t="s">
        <v>36</v>
      </c>
      <c r="C1474" s="413"/>
      <c r="D1474" s="414"/>
      <c r="E1474" s="5"/>
      <c r="F1474" s="6">
        <f>SUM(F1475)</f>
        <v>0</v>
      </c>
      <c r="G1474" s="6">
        <f t="shared" ref="G1474" si="270">SUM(G1475)</f>
        <v>0</v>
      </c>
      <c r="H1474" s="6">
        <f t="shared" ref="H1474" si="271">SUM(H1475)</f>
        <v>0</v>
      </c>
      <c r="I1474" s="6">
        <f t="shared" ref="I1474" si="272">SUM(I1475)</f>
        <v>0</v>
      </c>
      <c r="J1474" s="6">
        <f t="shared" ref="J1474" si="273">SUM(J1475)</f>
        <v>0</v>
      </c>
      <c r="K1474" s="6">
        <f t="shared" ref="K1474" si="274">SUM(K1475)</f>
        <v>0</v>
      </c>
      <c r="L1474" s="6">
        <f t="shared" ref="L1474" si="275">SUM(L1475)</f>
        <v>0</v>
      </c>
    </row>
    <row r="1475" spans="1:12" ht="25.5" x14ac:dyDescent="0.2">
      <c r="A1475" s="8"/>
      <c r="B1475" s="7"/>
      <c r="C1475" s="415" t="s">
        <v>226</v>
      </c>
      <c r="D1475" s="416"/>
      <c r="E1475" s="7" t="s">
        <v>227</v>
      </c>
      <c r="F1475" s="8"/>
      <c r="G1475" s="8"/>
      <c r="H1475" s="8"/>
      <c r="I1475" s="8"/>
      <c r="J1475" s="8"/>
      <c r="K1475" s="8"/>
      <c r="L1475" s="8"/>
    </row>
    <row r="1476" spans="1:12" x14ac:dyDescent="0.2">
      <c r="A1476" s="16">
        <f>SUM(A1468+A1470+A1472+A1474)</f>
        <v>0</v>
      </c>
      <c r="B1476" s="17"/>
      <c r="C1476" s="417"/>
      <c r="D1476" s="418"/>
      <c r="E1476" s="17"/>
      <c r="F1476" s="6">
        <f>SUM(F1477)</f>
        <v>0</v>
      </c>
      <c r="G1476" s="6">
        <f t="shared" ref="G1476" si="276">SUM(G1477)</f>
        <v>0</v>
      </c>
      <c r="H1476" s="6">
        <f t="shared" ref="H1476" si="277">SUM(H1477)</f>
        <v>0</v>
      </c>
      <c r="I1476" s="6">
        <f t="shared" ref="I1476" si="278">SUM(I1477)</f>
        <v>0</v>
      </c>
      <c r="J1476" s="6">
        <f t="shared" ref="J1476" si="279">SUM(J1477)</f>
        <v>0</v>
      </c>
      <c r="K1476" s="6">
        <f t="shared" ref="K1476" si="280">SUM(K1477)</f>
        <v>0</v>
      </c>
      <c r="L1476" s="6">
        <f t="shared" ref="L1476" si="281">SUM(L1477)</f>
        <v>0</v>
      </c>
    </row>
    <row r="1477" spans="1:12" x14ac:dyDescent="0.2">
      <c r="A1477" s="2"/>
      <c r="B1477" s="2"/>
      <c r="C1477" s="421"/>
      <c r="D1477" s="421"/>
      <c r="E1477" s="2"/>
      <c r="F1477" s="2"/>
      <c r="G1477" s="2"/>
      <c r="H1477" s="2"/>
      <c r="I1477" s="2"/>
      <c r="J1477" s="2"/>
      <c r="K1477" s="2"/>
      <c r="L1477" s="2"/>
    </row>
    <row r="1478" spans="1:12" ht="12.75" customHeight="1" x14ac:dyDescent="0.2">
      <c r="A1478" s="427" t="s">
        <v>4</v>
      </c>
      <c r="B1478" s="427"/>
      <c r="C1478" s="427"/>
      <c r="D1478" s="427"/>
      <c r="E1478" s="2"/>
      <c r="F1478" s="433" t="s">
        <v>15</v>
      </c>
      <c r="G1478" s="433"/>
      <c r="H1478" s="433"/>
      <c r="I1478" s="433"/>
      <c r="J1478" s="433"/>
      <c r="K1478" s="433"/>
      <c r="L1478" s="433"/>
    </row>
    <row r="1479" spans="1:12" ht="12.75" customHeight="1" x14ac:dyDescent="0.2">
      <c r="A1479" s="11" t="s">
        <v>53</v>
      </c>
      <c r="B1479" s="11" t="s">
        <v>54</v>
      </c>
      <c r="C1479" s="428" t="s">
        <v>55</v>
      </c>
      <c r="D1479" s="429"/>
      <c r="E1479" s="11" t="s">
        <v>56</v>
      </c>
      <c r="F1479" s="12"/>
      <c r="G1479" s="434" t="s">
        <v>57</v>
      </c>
      <c r="H1479" s="388"/>
      <c r="I1479" s="388"/>
      <c r="J1479" s="388"/>
      <c r="K1479" s="389"/>
      <c r="L1479" s="12"/>
    </row>
    <row r="1480" spans="1:12" ht="25.5" customHeight="1" x14ac:dyDescent="0.2">
      <c r="A1480" s="13"/>
      <c r="B1480" s="13" t="s">
        <v>58</v>
      </c>
      <c r="C1480" s="419" t="s">
        <v>59</v>
      </c>
      <c r="D1480" s="420"/>
      <c r="E1480" s="14" t="s">
        <v>60</v>
      </c>
      <c r="F1480" s="12" t="s">
        <v>61</v>
      </c>
      <c r="G1480" s="12" t="s">
        <v>62</v>
      </c>
      <c r="H1480" s="12" t="s">
        <v>63</v>
      </c>
      <c r="I1480" s="12" t="s">
        <v>64</v>
      </c>
      <c r="J1480" s="12" t="s">
        <v>65</v>
      </c>
      <c r="K1480" s="12" t="s">
        <v>66</v>
      </c>
      <c r="L1480" s="12" t="s">
        <v>67</v>
      </c>
    </row>
    <row r="1481" spans="1:12" x14ac:dyDescent="0.2">
      <c r="A1481" s="15">
        <f>COUNT(A1482)</f>
        <v>0</v>
      </c>
      <c r="B1481" s="167" t="s">
        <v>33</v>
      </c>
      <c r="C1481" s="413"/>
      <c r="D1481" s="414"/>
      <c r="E1481" s="167"/>
      <c r="F1481" s="6">
        <f>SUM(F1482)</f>
        <v>0</v>
      </c>
      <c r="G1481" s="6">
        <f t="shared" ref="G1481" si="282">SUM(G1482)</f>
        <v>0</v>
      </c>
      <c r="H1481" s="6">
        <f t="shared" ref="H1481" si="283">SUM(H1482)</f>
        <v>0</v>
      </c>
      <c r="I1481" s="6">
        <f t="shared" ref="I1481" si="284">SUM(I1482)</f>
        <v>0</v>
      </c>
      <c r="J1481" s="6">
        <f t="shared" ref="J1481" si="285">SUM(J1482)</f>
        <v>0</v>
      </c>
      <c r="K1481" s="6">
        <f t="shared" ref="K1481" si="286">SUM(K1482)</f>
        <v>0</v>
      </c>
      <c r="L1481" s="6">
        <f t="shared" ref="L1481" si="287">SUM(L1482)</f>
        <v>0</v>
      </c>
    </row>
    <row r="1482" spans="1:12" ht="25.5" x14ac:dyDescent="0.2">
      <c r="A1482" s="8"/>
      <c r="B1482" s="166"/>
      <c r="C1482" s="415" t="s">
        <v>226</v>
      </c>
      <c r="D1482" s="416"/>
      <c r="E1482" s="166" t="s">
        <v>227</v>
      </c>
      <c r="F1482" s="8"/>
      <c r="G1482" s="8"/>
      <c r="H1482" s="8"/>
      <c r="I1482" s="8"/>
      <c r="J1482" s="8"/>
      <c r="K1482" s="8"/>
      <c r="L1482" s="8"/>
    </row>
    <row r="1483" spans="1:12" x14ac:dyDescent="0.2">
      <c r="A1483" s="15">
        <f>COUNT(A1484)</f>
        <v>0</v>
      </c>
      <c r="B1483" s="167" t="s">
        <v>34</v>
      </c>
      <c r="C1483" s="413"/>
      <c r="D1483" s="414"/>
      <c r="E1483" s="167"/>
      <c r="F1483" s="6">
        <f>SUM(F1484)</f>
        <v>0</v>
      </c>
      <c r="G1483" s="6">
        <f t="shared" ref="G1483" si="288">SUM(G1484)</f>
        <v>0</v>
      </c>
      <c r="H1483" s="6">
        <f t="shared" ref="H1483" si="289">SUM(H1484)</f>
        <v>0</v>
      </c>
      <c r="I1483" s="6">
        <f t="shared" ref="I1483" si="290">SUM(I1484)</f>
        <v>0</v>
      </c>
      <c r="J1483" s="6">
        <f t="shared" ref="J1483" si="291">SUM(J1484)</f>
        <v>0</v>
      </c>
      <c r="K1483" s="6">
        <f t="shared" ref="K1483" si="292">SUM(K1484)</f>
        <v>0</v>
      </c>
      <c r="L1483" s="6">
        <f t="shared" ref="L1483" si="293">SUM(L1484)</f>
        <v>0</v>
      </c>
    </row>
    <row r="1484" spans="1:12" ht="25.5" x14ac:dyDescent="0.2">
      <c r="A1484" s="8"/>
      <c r="B1484" s="166"/>
      <c r="C1484" s="415" t="s">
        <v>226</v>
      </c>
      <c r="D1484" s="416"/>
      <c r="E1484" s="166" t="s">
        <v>227</v>
      </c>
      <c r="F1484" s="8"/>
      <c r="G1484" s="8"/>
      <c r="H1484" s="8"/>
      <c r="I1484" s="8"/>
      <c r="J1484" s="8"/>
      <c r="K1484" s="8"/>
      <c r="L1484" s="8"/>
    </row>
    <row r="1485" spans="1:12" x14ac:dyDescent="0.2">
      <c r="A1485" s="15">
        <f>COUNT(A1486)</f>
        <v>0</v>
      </c>
      <c r="B1485" s="167" t="s">
        <v>35</v>
      </c>
      <c r="C1485" s="413"/>
      <c r="D1485" s="414"/>
      <c r="E1485" s="167"/>
      <c r="F1485" s="6">
        <f>SUM(F1486)</f>
        <v>0</v>
      </c>
      <c r="G1485" s="6">
        <f t="shared" ref="G1485" si="294">SUM(G1486)</f>
        <v>0</v>
      </c>
      <c r="H1485" s="6">
        <f t="shared" ref="H1485" si="295">SUM(H1486)</f>
        <v>0</v>
      </c>
      <c r="I1485" s="6">
        <f t="shared" ref="I1485" si="296">SUM(I1486)</f>
        <v>0</v>
      </c>
      <c r="J1485" s="6">
        <f t="shared" ref="J1485" si="297">SUM(J1486)</f>
        <v>0</v>
      </c>
      <c r="K1485" s="6">
        <f t="shared" ref="K1485" si="298">SUM(K1486)</f>
        <v>0</v>
      </c>
      <c r="L1485" s="6">
        <f t="shared" ref="L1485" si="299">SUM(L1486)</f>
        <v>0</v>
      </c>
    </row>
    <row r="1486" spans="1:12" ht="25.5" x14ac:dyDescent="0.2">
      <c r="A1486" s="8"/>
      <c r="B1486" s="166"/>
      <c r="C1486" s="415" t="s">
        <v>226</v>
      </c>
      <c r="D1486" s="416"/>
      <c r="E1486" s="166" t="s">
        <v>227</v>
      </c>
      <c r="F1486" s="8"/>
      <c r="G1486" s="8"/>
      <c r="H1486" s="8"/>
      <c r="I1486" s="8"/>
      <c r="J1486" s="8"/>
      <c r="K1486" s="8"/>
      <c r="L1486" s="8"/>
    </row>
    <row r="1487" spans="1:12" x14ac:dyDescent="0.2">
      <c r="A1487" s="15">
        <f>COUNT(A1488)</f>
        <v>0</v>
      </c>
      <c r="B1487" s="167" t="s">
        <v>36</v>
      </c>
      <c r="C1487" s="413"/>
      <c r="D1487" s="414"/>
      <c r="E1487" s="167"/>
      <c r="F1487" s="6">
        <f>SUM(F1488)</f>
        <v>0</v>
      </c>
      <c r="G1487" s="6">
        <f t="shared" ref="G1487" si="300">SUM(G1488)</f>
        <v>0</v>
      </c>
      <c r="H1487" s="6">
        <f t="shared" ref="H1487" si="301">SUM(H1488)</f>
        <v>0</v>
      </c>
      <c r="I1487" s="6">
        <f t="shared" ref="I1487" si="302">SUM(I1488)</f>
        <v>0</v>
      </c>
      <c r="J1487" s="6">
        <f t="shared" ref="J1487" si="303">SUM(J1488)</f>
        <v>0</v>
      </c>
      <c r="K1487" s="6">
        <f t="shared" ref="K1487" si="304">SUM(K1488)</f>
        <v>0</v>
      </c>
      <c r="L1487" s="6">
        <f t="shared" ref="L1487" si="305">SUM(L1488)</f>
        <v>0</v>
      </c>
    </row>
    <row r="1488" spans="1:12" ht="25.5" x14ac:dyDescent="0.2">
      <c r="A1488" s="8"/>
      <c r="B1488" s="166"/>
      <c r="C1488" s="415" t="s">
        <v>226</v>
      </c>
      <c r="D1488" s="416"/>
      <c r="E1488" s="166" t="s">
        <v>227</v>
      </c>
      <c r="F1488" s="8"/>
      <c r="G1488" s="8"/>
      <c r="H1488" s="8"/>
      <c r="I1488" s="8"/>
      <c r="J1488" s="8"/>
      <c r="K1488" s="8"/>
      <c r="L1488" s="8"/>
    </row>
    <row r="1489" spans="1:12" x14ac:dyDescent="0.2">
      <c r="A1489" s="16">
        <f>SUM(A1481+A1483+A1485+A1487)</f>
        <v>0</v>
      </c>
      <c r="B1489" s="17"/>
      <c r="C1489" s="417"/>
      <c r="D1489" s="418"/>
      <c r="E1489" s="17"/>
      <c r="F1489" s="6">
        <f>SUM(F1490)</f>
        <v>0</v>
      </c>
      <c r="G1489" s="6">
        <f t="shared" ref="G1489" si="306">SUM(G1490)</f>
        <v>0</v>
      </c>
      <c r="H1489" s="6">
        <f t="shared" ref="H1489" si="307">SUM(H1490)</f>
        <v>0</v>
      </c>
      <c r="I1489" s="6">
        <f t="shared" ref="I1489" si="308">SUM(I1490)</f>
        <v>0</v>
      </c>
      <c r="J1489" s="6">
        <f t="shared" ref="J1489" si="309">SUM(J1490)</f>
        <v>0</v>
      </c>
      <c r="K1489" s="6">
        <f t="shared" ref="K1489" si="310">SUM(K1490)</f>
        <v>0</v>
      </c>
      <c r="L1489" s="6">
        <f t="shared" ref="L1489" si="311">SUM(L1490)</f>
        <v>0</v>
      </c>
    </row>
    <row r="1490" spans="1:12" x14ac:dyDescent="0.2">
      <c r="A1490" s="2"/>
      <c r="B1490" s="2"/>
      <c r="C1490" s="421"/>
      <c r="D1490" s="421"/>
      <c r="E1490" s="2"/>
      <c r="F1490" s="2"/>
      <c r="G1490" s="2"/>
      <c r="H1490" s="2"/>
      <c r="I1490" s="2"/>
      <c r="J1490" s="2"/>
      <c r="K1490" s="2"/>
      <c r="L1490" s="2"/>
    </row>
    <row r="1491" spans="1:12" ht="12.75" customHeight="1" x14ac:dyDescent="0.2">
      <c r="A1491" s="427" t="s">
        <v>5</v>
      </c>
      <c r="B1491" s="427"/>
      <c r="C1491" s="427"/>
      <c r="D1491" s="427"/>
      <c r="E1491" s="2"/>
      <c r="F1491" s="435" t="s">
        <v>15</v>
      </c>
      <c r="G1491" s="435"/>
      <c r="H1491" s="435"/>
      <c r="I1491" s="435"/>
      <c r="J1491" s="435"/>
      <c r="K1491" s="435"/>
      <c r="L1491" s="435"/>
    </row>
    <row r="1492" spans="1:12" ht="12.75" customHeight="1" x14ac:dyDescent="0.2">
      <c r="A1492" s="11" t="s">
        <v>53</v>
      </c>
      <c r="B1492" s="11" t="s">
        <v>54</v>
      </c>
      <c r="C1492" s="428" t="s">
        <v>55</v>
      </c>
      <c r="D1492" s="429"/>
      <c r="E1492" s="11" t="s">
        <v>56</v>
      </c>
      <c r="F1492" s="434" t="s">
        <v>57</v>
      </c>
      <c r="G1492" s="388"/>
      <c r="H1492" s="388"/>
      <c r="I1492" s="389"/>
      <c r="J1492" s="12"/>
    </row>
    <row r="1493" spans="1:12" ht="25.5" customHeight="1" x14ac:dyDescent="0.2">
      <c r="A1493" s="13"/>
      <c r="B1493" s="13" t="s">
        <v>58</v>
      </c>
      <c r="C1493" s="419" t="s">
        <v>59</v>
      </c>
      <c r="D1493" s="420"/>
      <c r="E1493" s="14" t="s">
        <v>60</v>
      </c>
      <c r="F1493" s="12" t="s">
        <v>294</v>
      </c>
      <c r="G1493" s="12" t="s">
        <v>295</v>
      </c>
      <c r="H1493" s="18" t="s">
        <v>296</v>
      </c>
      <c r="I1493" s="12" t="s">
        <v>66</v>
      </c>
      <c r="J1493" s="12" t="s">
        <v>297</v>
      </c>
    </row>
    <row r="1494" spans="1:12" x14ac:dyDescent="0.2">
      <c r="A1494" s="15">
        <f>COUNT(A1495)</f>
        <v>0</v>
      </c>
      <c r="B1494" s="5" t="s">
        <v>33</v>
      </c>
      <c r="C1494" s="413"/>
      <c r="D1494" s="414"/>
      <c r="E1494" s="5"/>
      <c r="F1494" s="6">
        <f>SUM(F1495)</f>
        <v>0</v>
      </c>
      <c r="G1494" s="6">
        <f t="shared" ref="G1494" si="312">SUM(G1495)</f>
        <v>0</v>
      </c>
      <c r="H1494" s="6">
        <f t="shared" ref="H1494" si="313">SUM(H1495)</f>
        <v>0</v>
      </c>
      <c r="I1494" s="6">
        <f t="shared" ref="I1494" si="314">SUM(I1495)</f>
        <v>0</v>
      </c>
      <c r="J1494" s="6">
        <f t="shared" ref="J1494" si="315">SUM(J1495)</f>
        <v>0</v>
      </c>
    </row>
    <row r="1495" spans="1:12" ht="25.5" x14ac:dyDescent="0.2">
      <c r="A1495" s="8"/>
      <c r="B1495" s="7"/>
      <c r="C1495" s="415" t="s">
        <v>226</v>
      </c>
      <c r="D1495" s="416"/>
      <c r="E1495" s="7" t="s">
        <v>227</v>
      </c>
      <c r="F1495" s="8"/>
      <c r="G1495" s="8"/>
      <c r="H1495" s="8"/>
      <c r="I1495" s="8"/>
      <c r="J1495" s="8"/>
    </row>
    <row r="1496" spans="1:12" x14ac:dyDescent="0.2">
      <c r="A1496" s="15">
        <f>COUNT(A1497)</f>
        <v>0</v>
      </c>
      <c r="B1496" s="5" t="s">
        <v>34</v>
      </c>
      <c r="C1496" s="413"/>
      <c r="D1496" s="414"/>
      <c r="E1496" s="5"/>
      <c r="F1496" s="6">
        <f>SUM(F1497)</f>
        <v>0</v>
      </c>
      <c r="G1496" s="6">
        <f t="shared" ref="G1496" si="316">SUM(G1497)</f>
        <v>0</v>
      </c>
      <c r="H1496" s="6">
        <f t="shared" ref="H1496" si="317">SUM(H1497)</f>
        <v>0</v>
      </c>
      <c r="I1496" s="6">
        <f t="shared" ref="I1496" si="318">SUM(I1497)</f>
        <v>0</v>
      </c>
      <c r="J1496" s="6">
        <f t="shared" ref="J1496" si="319">SUM(J1497)</f>
        <v>0</v>
      </c>
    </row>
    <row r="1497" spans="1:12" ht="25.5" x14ac:dyDescent="0.2">
      <c r="A1497" s="8"/>
      <c r="B1497" s="7"/>
      <c r="C1497" s="415" t="s">
        <v>226</v>
      </c>
      <c r="D1497" s="416"/>
      <c r="E1497" s="7" t="s">
        <v>227</v>
      </c>
      <c r="F1497" s="8"/>
      <c r="G1497" s="8"/>
      <c r="H1497" s="8"/>
      <c r="I1497" s="8"/>
      <c r="J1497" s="8"/>
    </row>
    <row r="1498" spans="1:12" x14ac:dyDescent="0.2">
      <c r="A1498" s="15">
        <f>COUNT(A1499)</f>
        <v>0</v>
      </c>
      <c r="B1498" s="5" t="s">
        <v>35</v>
      </c>
      <c r="C1498" s="413"/>
      <c r="D1498" s="414"/>
      <c r="E1498" s="5"/>
      <c r="F1498" s="6">
        <f>SUM(F1499)</f>
        <v>0</v>
      </c>
      <c r="G1498" s="6">
        <f t="shared" ref="G1498" si="320">SUM(G1499)</f>
        <v>0</v>
      </c>
      <c r="H1498" s="6">
        <f t="shared" ref="H1498" si="321">SUM(H1499)</f>
        <v>0</v>
      </c>
      <c r="I1498" s="6">
        <f t="shared" ref="I1498" si="322">SUM(I1499)</f>
        <v>0</v>
      </c>
      <c r="J1498" s="6">
        <f t="shared" ref="J1498" si="323">SUM(J1499)</f>
        <v>0</v>
      </c>
    </row>
    <row r="1499" spans="1:12" ht="25.5" x14ac:dyDescent="0.2">
      <c r="A1499" s="8"/>
      <c r="B1499" s="7"/>
      <c r="C1499" s="415" t="s">
        <v>226</v>
      </c>
      <c r="D1499" s="416"/>
      <c r="E1499" s="7" t="s">
        <v>227</v>
      </c>
      <c r="F1499" s="8"/>
      <c r="G1499" s="8"/>
      <c r="H1499" s="8"/>
      <c r="I1499" s="8"/>
      <c r="J1499" s="8"/>
    </row>
    <row r="1500" spans="1:12" x14ac:dyDescent="0.2">
      <c r="A1500" s="15">
        <f>COUNT(A1501)</f>
        <v>0</v>
      </c>
      <c r="B1500" s="5" t="s">
        <v>36</v>
      </c>
      <c r="C1500" s="413"/>
      <c r="D1500" s="414"/>
      <c r="E1500" s="5"/>
      <c r="F1500" s="6">
        <f>SUM(F1501)</f>
        <v>0</v>
      </c>
      <c r="G1500" s="6">
        <f t="shared" ref="G1500" si="324">SUM(G1501)</f>
        <v>0</v>
      </c>
      <c r="H1500" s="6">
        <f t="shared" ref="H1500" si="325">SUM(H1501)</f>
        <v>0</v>
      </c>
      <c r="I1500" s="6">
        <f t="shared" ref="I1500" si="326">SUM(I1501)</f>
        <v>0</v>
      </c>
      <c r="J1500" s="6">
        <f t="shared" ref="J1500" si="327">SUM(J1501)</f>
        <v>0</v>
      </c>
    </row>
    <row r="1501" spans="1:12" ht="25.5" x14ac:dyDescent="0.2">
      <c r="A1501" s="8"/>
      <c r="B1501" s="7"/>
      <c r="C1501" s="415" t="s">
        <v>226</v>
      </c>
      <c r="D1501" s="416"/>
      <c r="E1501" s="7" t="s">
        <v>227</v>
      </c>
      <c r="F1501" s="8"/>
      <c r="G1501" s="8"/>
      <c r="H1501" s="8"/>
      <c r="I1501" s="8"/>
      <c r="J1501" s="8"/>
    </row>
    <row r="1502" spans="1:12" x14ac:dyDescent="0.2">
      <c r="A1502" s="16">
        <f>SUM(A1494+A1496+A1498+A1500)</f>
        <v>0</v>
      </c>
      <c r="B1502" s="17"/>
      <c r="C1502" s="417"/>
      <c r="D1502" s="418"/>
      <c r="E1502" s="17"/>
      <c r="F1502" s="6">
        <f>SUM(F1503)</f>
        <v>0</v>
      </c>
      <c r="G1502" s="6">
        <f t="shared" ref="G1502" si="328">SUM(G1503)</f>
        <v>0</v>
      </c>
      <c r="H1502" s="6">
        <f t="shared" ref="H1502" si="329">SUM(H1503)</f>
        <v>0</v>
      </c>
      <c r="I1502" s="6">
        <f t="shared" ref="I1502" si="330">SUM(I1503)</f>
        <v>0</v>
      </c>
      <c r="J1502" s="6">
        <f t="shared" ref="J1502" si="331">SUM(J1503)</f>
        <v>0</v>
      </c>
    </row>
    <row r="1503" spans="1:12" x14ac:dyDescent="0.2">
      <c r="A1503" s="2"/>
      <c r="B1503" s="2"/>
      <c r="C1503" s="421"/>
      <c r="D1503" s="421"/>
      <c r="E1503" s="2"/>
      <c r="F1503" s="2"/>
      <c r="G1503" s="2"/>
      <c r="H1503" s="2"/>
      <c r="I1503" s="2"/>
      <c r="J1503" s="2"/>
      <c r="K1503" s="2"/>
      <c r="L1503" s="2"/>
    </row>
    <row r="1504" spans="1:12" ht="12.75" customHeight="1" x14ac:dyDescent="0.2">
      <c r="A1504" s="427" t="s">
        <v>6</v>
      </c>
      <c r="B1504" s="427"/>
      <c r="C1504" s="427"/>
      <c r="D1504" s="427"/>
      <c r="E1504" s="2"/>
      <c r="F1504" s="435" t="s">
        <v>15</v>
      </c>
      <c r="G1504" s="435"/>
      <c r="H1504" s="435"/>
      <c r="I1504" s="435"/>
      <c r="J1504" s="435"/>
      <c r="K1504" s="435"/>
      <c r="L1504" s="435"/>
    </row>
    <row r="1505" spans="1:12" ht="12.75" customHeight="1" x14ac:dyDescent="0.2">
      <c r="A1505" s="11" t="s">
        <v>53</v>
      </c>
      <c r="B1505" s="11" t="s">
        <v>54</v>
      </c>
      <c r="C1505" s="428" t="s">
        <v>55</v>
      </c>
      <c r="D1505" s="429"/>
      <c r="E1505" s="171" t="s">
        <v>56</v>
      </c>
      <c r="F1505" s="434" t="s">
        <v>57</v>
      </c>
      <c r="G1505" s="388"/>
      <c r="H1505" s="389"/>
    </row>
    <row r="1506" spans="1:12" ht="25.5" customHeight="1" x14ac:dyDescent="0.2">
      <c r="A1506" s="13"/>
      <c r="B1506" s="13" t="s">
        <v>58</v>
      </c>
      <c r="C1506" s="419" t="s">
        <v>59</v>
      </c>
      <c r="D1506" s="420"/>
      <c r="E1506" s="14" t="s">
        <v>60</v>
      </c>
      <c r="F1506" s="12" t="s">
        <v>380</v>
      </c>
      <c r="G1506" s="12" t="s">
        <v>381</v>
      </c>
      <c r="H1506" s="12" t="s">
        <v>66</v>
      </c>
    </row>
    <row r="1507" spans="1:12" x14ac:dyDescent="0.2">
      <c r="A1507" s="15">
        <f>COUNT(A1508)</f>
        <v>0</v>
      </c>
      <c r="B1507" s="5" t="s">
        <v>47</v>
      </c>
      <c r="C1507" s="413"/>
      <c r="D1507" s="414"/>
      <c r="E1507" s="5"/>
      <c r="F1507" s="6">
        <f>SUM(F1508)</f>
        <v>0</v>
      </c>
      <c r="G1507" s="6">
        <f t="shared" ref="G1507" si="332">SUM(G1508)</f>
        <v>0</v>
      </c>
      <c r="H1507" s="6">
        <f t="shared" ref="H1507" si="333">SUM(H1508)</f>
        <v>0</v>
      </c>
    </row>
    <row r="1508" spans="1:12" ht="25.5" x14ac:dyDescent="0.2">
      <c r="A1508" s="8"/>
      <c r="B1508" s="7"/>
      <c r="C1508" s="415" t="s">
        <v>226</v>
      </c>
      <c r="D1508" s="416"/>
      <c r="E1508" s="7" t="s">
        <v>227</v>
      </c>
      <c r="F1508" s="8"/>
      <c r="G1508" s="8"/>
      <c r="H1508" s="8"/>
    </row>
    <row r="1509" spans="1:12" x14ac:dyDescent="0.2">
      <c r="A1509" s="15">
        <f>COUNT(A1510)</f>
        <v>0</v>
      </c>
      <c r="B1509" s="5" t="s">
        <v>48</v>
      </c>
      <c r="C1509" s="413"/>
      <c r="D1509" s="414"/>
      <c r="E1509" s="5"/>
      <c r="F1509" s="6">
        <f>SUM(F1510)</f>
        <v>0</v>
      </c>
      <c r="G1509" s="6">
        <f t="shared" ref="G1509" si="334">SUM(G1510)</f>
        <v>0</v>
      </c>
      <c r="H1509" s="6">
        <f t="shared" ref="H1509" si="335">SUM(H1510)</f>
        <v>0</v>
      </c>
    </row>
    <row r="1510" spans="1:12" ht="25.5" x14ac:dyDescent="0.2">
      <c r="A1510" s="8"/>
      <c r="B1510" s="7"/>
      <c r="C1510" s="415" t="s">
        <v>226</v>
      </c>
      <c r="D1510" s="416"/>
      <c r="E1510" s="7" t="s">
        <v>227</v>
      </c>
      <c r="F1510" s="8"/>
      <c r="G1510" s="8"/>
      <c r="H1510" s="8"/>
    </row>
    <row r="1511" spans="1:12" x14ac:dyDescent="0.2">
      <c r="A1511" s="15">
        <f>COUNT(A1512)</f>
        <v>0</v>
      </c>
      <c r="B1511" s="5" t="s">
        <v>49</v>
      </c>
      <c r="C1511" s="413"/>
      <c r="D1511" s="414"/>
      <c r="E1511" s="5"/>
      <c r="F1511" s="6">
        <f>SUM(F1512)</f>
        <v>0</v>
      </c>
      <c r="G1511" s="6">
        <f t="shared" ref="G1511" si="336">SUM(G1512)</f>
        <v>0</v>
      </c>
      <c r="H1511" s="6">
        <f t="shared" ref="H1511" si="337">SUM(H1512)</f>
        <v>0</v>
      </c>
    </row>
    <row r="1512" spans="1:12" ht="25.5" x14ac:dyDescent="0.2">
      <c r="A1512" s="8"/>
      <c r="B1512" s="7"/>
      <c r="C1512" s="415" t="s">
        <v>226</v>
      </c>
      <c r="D1512" s="416"/>
      <c r="E1512" s="7" t="s">
        <v>227</v>
      </c>
      <c r="F1512" s="8"/>
      <c r="G1512" s="8"/>
      <c r="H1512" s="8"/>
    </row>
    <row r="1513" spans="1:12" x14ac:dyDescent="0.2">
      <c r="A1513" s="15">
        <f>COUNT(A1514)</f>
        <v>0</v>
      </c>
      <c r="B1513" s="5" t="s">
        <v>50</v>
      </c>
      <c r="C1513" s="413"/>
      <c r="D1513" s="414"/>
      <c r="E1513" s="5"/>
      <c r="F1513" s="6">
        <f>SUM(F1514)</f>
        <v>0</v>
      </c>
      <c r="G1513" s="6">
        <f t="shared" ref="G1513" si="338">SUM(G1514)</f>
        <v>0</v>
      </c>
      <c r="H1513" s="6">
        <f t="shared" ref="H1513" si="339">SUM(H1514)</f>
        <v>0</v>
      </c>
    </row>
    <row r="1514" spans="1:12" ht="25.5" x14ac:dyDescent="0.2">
      <c r="A1514" s="8"/>
      <c r="B1514" s="7"/>
      <c r="C1514" s="415" t="s">
        <v>226</v>
      </c>
      <c r="D1514" s="416"/>
      <c r="E1514" s="7" t="s">
        <v>227</v>
      </c>
      <c r="F1514" s="8"/>
      <c r="G1514" s="8"/>
      <c r="H1514" s="8"/>
    </row>
    <row r="1515" spans="1:12" x14ac:dyDescent="0.2">
      <c r="A1515" s="16">
        <f>SUM(A1507+A1509+A1511+A1513)</f>
        <v>0</v>
      </c>
      <c r="B1515" s="5" t="s">
        <v>51</v>
      </c>
      <c r="C1515" s="413"/>
      <c r="D1515" s="414"/>
      <c r="E1515" s="5"/>
      <c r="F1515" s="6">
        <f>SUM(F1516)</f>
        <v>0</v>
      </c>
      <c r="G1515" s="6">
        <f t="shared" ref="G1515" si="340">SUM(G1516)</f>
        <v>0</v>
      </c>
      <c r="H1515" s="6">
        <f t="shared" ref="H1515" si="341">SUM(H1516)</f>
        <v>0</v>
      </c>
    </row>
    <row r="1516" spans="1:12" ht="25.5" x14ac:dyDescent="0.2">
      <c r="A1516" s="8"/>
      <c r="B1516" s="7"/>
      <c r="C1516" s="415" t="s">
        <v>226</v>
      </c>
      <c r="D1516" s="416"/>
      <c r="E1516" s="7" t="s">
        <v>227</v>
      </c>
      <c r="F1516" s="8"/>
      <c r="G1516" s="8"/>
      <c r="H1516" s="8"/>
    </row>
    <row r="1517" spans="1:12" x14ac:dyDescent="0.2">
      <c r="A1517" s="2"/>
      <c r="B1517" s="2"/>
      <c r="C1517" s="421"/>
      <c r="D1517" s="421"/>
      <c r="E1517" s="2"/>
      <c r="F1517" s="2"/>
      <c r="G1517" s="2"/>
      <c r="H1517" s="2"/>
      <c r="I1517" s="2"/>
      <c r="J1517" s="2"/>
      <c r="K1517" s="2"/>
      <c r="L1517" s="2"/>
    </row>
    <row r="1518" spans="1:12" x14ac:dyDescent="0.2">
      <c r="A1518" s="2"/>
      <c r="B1518" s="2"/>
      <c r="C1518" s="432"/>
      <c r="D1518" s="432"/>
      <c r="E1518" s="2"/>
      <c r="F1518" s="2"/>
      <c r="G1518" s="2"/>
      <c r="H1518" s="2"/>
      <c r="I1518" s="2"/>
      <c r="J1518" s="2"/>
      <c r="K1518" s="2"/>
      <c r="L1518" s="2"/>
    </row>
    <row r="1519" spans="1:12" ht="18" customHeight="1" x14ac:dyDescent="0.2">
      <c r="A1519" s="408" t="s">
        <v>16</v>
      </c>
      <c r="B1519" s="408"/>
      <c r="C1519" s="408"/>
      <c r="D1519" s="408"/>
      <c r="E1519" s="1"/>
      <c r="F1519" s="1"/>
      <c r="G1519" s="1"/>
      <c r="H1519" s="1"/>
      <c r="I1519" s="1"/>
      <c r="J1519" s="1"/>
      <c r="K1519" s="1"/>
      <c r="L1519" s="1"/>
    </row>
    <row r="1520" spans="1:12" x14ac:dyDescent="0.2">
      <c r="A1520" s="3"/>
      <c r="B1520" s="3"/>
      <c r="C1520" s="409"/>
      <c r="D1520" s="409"/>
      <c r="E1520" s="3"/>
      <c r="F1520" s="3"/>
      <c r="G1520" s="3"/>
      <c r="H1520" s="3"/>
      <c r="I1520" s="3"/>
      <c r="J1520" s="3"/>
      <c r="K1520" s="3"/>
      <c r="L1520" s="3"/>
    </row>
    <row r="1521" spans="1:13" ht="12.75" customHeight="1" x14ac:dyDescent="0.2">
      <c r="A1521" s="427" t="s">
        <v>1</v>
      </c>
      <c r="B1521" s="427"/>
      <c r="C1521" s="427"/>
      <c r="D1521" s="427"/>
      <c r="E1521" s="2"/>
      <c r="F1521" s="433" t="s">
        <v>16</v>
      </c>
      <c r="G1521" s="433"/>
      <c r="H1521" s="433"/>
      <c r="I1521" s="433"/>
      <c r="J1521" s="433"/>
      <c r="K1521" s="433"/>
      <c r="L1521" s="433"/>
    </row>
    <row r="1522" spans="1:13" ht="12.75" customHeight="1" x14ac:dyDescent="0.2">
      <c r="A1522" s="11" t="s">
        <v>53</v>
      </c>
      <c r="B1522" s="11" t="s">
        <v>54</v>
      </c>
      <c r="C1522" s="428" t="s">
        <v>55</v>
      </c>
      <c r="D1522" s="429"/>
      <c r="E1522" s="11" t="s">
        <v>56</v>
      </c>
      <c r="F1522" s="12"/>
      <c r="G1522" s="434" t="s">
        <v>57</v>
      </c>
      <c r="H1522" s="388"/>
      <c r="I1522" s="388"/>
      <c r="J1522" s="388"/>
      <c r="K1522" s="389"/>
      <c r="L1522" s="12"/>
    </row>
    <row r="1523" spans="1:13" ht="25.5" customHeight="1" x14ac:dyDescent="0.2">
      <c r="A1523" s="13"/>
      <c r="B1523" s="13" t="s">
        <v>58</v>
      </c>
      <c r="C1523" s="419" t="s">
        <v>59</v>
      </c>
      <c r="D1523" s="420"/>
      <c r="E1523" s="14" t="s">
        <v>60</v>
      </c>
      <c r="F1523" s="12" t="s">
        <v>61</v>
      </c>
      <c r="G1523" s="12" t="s">
        <v>62</v>
      </c>
      <c r="H1523" s="12" t="s">
        <v>63</v>
      </c>
      <c r="I1523" s="12" t="s">
        <v>64</v>
      </c>
      <c r="J1523" s="12" t="s">
        <v>65</v>
      </c>
      <c r="K1523" s="12" t="s">
        <v>66</v>
      </c>
      <c r="L1523" s="12" t="s">
        <v>67</v>
      </c>
    </row>
    <row r="1524" spans="1:13" x14ac:dyDescent="0.2">
      <c r="A1524" s="15">
        <f>COUNT(A1525)</f>
        <v>0</v>
      </c>
      <c r="B1524" s="5" t="s">
        <v>33</v>
      </c>
      <c r="C1524" s="413"/>
      <c r="D1524" s="414"/>
      <c r="E1524" s="5"/>
      <c r="F1524" s="6">
        <f>SUM(F1525)</f>
        <v>0</v>
      </c>
      <c r="G1524" s="6">
        <f t="shared" ref="G1524:L1524" si="342">SUM(G1525)</f>
        <v>0</v>
      </c>
      <c r="H1524" s="6">
        <f t="shared" si="342"/>
        <v>0</v>
      </c>
      <c r="I1524" s="6">
        <f t="shared" si="342"/>
        <v>0</v>
      </c>
      <c r="J1524" s="6">
        <f t="shared" si="342"/>
        <v>0</v>
      </c>
      <c r="K1524" s="6">
        <f t="shared" si="342"/>
        <v>0</v>
      </c>
      <c r="L1524" s="6">
        <f t="shared" si="342"/>
        <v>0</v>
      </c>
    </row>
    <row r="1525" spans="1:13" ht="25.5" x14ac:dyDescent="0.2">
      <c r="A1525" s="8"/>
      <c r="B1525" s="7"/>
      <c r="C1525" s="415" t="s">
        <v>226</v>
      </c>
      <c r="D1525" s="416"/>
      <c r="E1525" s="7" t="s">
        <v>227</v>
      </c>
      <c r="F1525" s="8"/>
      <c r="G1525" s="8"/>
      <c r="H1525" s="8"/>
      <c r="I1525" s="8"/>
      <c r="J1525" s="8"/>
      <c r="K1525" s="8"/>
      <c r="L1525" s="8"/>
    </row>
    <row r="1526" spans="1:13" x14ac:dyDescent="0.2">
      <c r="A1526" s="15">
        <f>COUNT(A1527:A1531)</f>
        <v>5</v>
      </c>
      <c r="B1526" s="5" t="s">
        <v>34</v>
      </c>
      <c r="C1526" s="413"/>
      <c r="D1526" s="414"/>
      <c r="E1526" s="5"/>
      <c r="F1526" s="6">
        <f>SUM(F1527:F1531)</f>
        <v>93</v>
      </c>
      <c r="G1526" s="6">
        <f t="shared" ref="G1526:L1526" si="343">SUM(G1527:G1531)</f>
        <v>0</v>
      </c>
      <c r="H1526" s="6">
        <f t="shared" si="343"/>
        <v>5</v>
      </c>
      <c r="I1526" s="6">
        <f t="shared" si="343"/>
        <v>0</v>
      </c>
      <c r="J1526" s="6">
        <f t="shared" si="343"/>
        <v>0</v>
      </c>
      <c r="K1526" s="6">
        <f t="shared" si="343"/>
        <v>98</v>
      </c>
      <c r="L1526" s="6">
        <f t="shared" si="343"/>
        <v>194</v>
      </c>
      <c r="M1526" s="255"/>
    </row>
    <row r="1527" spans="1:13" ht="51" customHeight="1" x14ac:dyDescent="0.2">
      <c r="A1527" s="162">
        <v>1</v>
      </c>
      <c r="B1527" s="7" t="s">
        <v>1512</v>
      </c>
      <c r="C1527" s="415" t="s">
        <v>1520</v>
      </c>
      <c r="D1527" s="416"/>
      <c r="E1527" s="7" t="s">
        <v>3383</v>
      </c>
      <c r="F1527" s="8">
        <v>16</v>
      </c>
      <c r="G1527" s="8"/>
      <c r="H1527" s="8">
        <v>1</v>
      </c>
      <c r="I1527" s="8"/>
      <c r="J1527" s="8"/>
      <c r="K1527" s="8">
        <v>17</v>
      </c>
      <c r="L1527" s="8">
        <v>30</v>
      </c>
    </row>
    <row r="1528" spans="1:13" s="255" customFormat="1" ht="38.25" x14ac:dyDescent="0.2">
      <c r="A1528" s="162">
        <v>1</v>
      </c>
      <c r="B1528" s="257" t="s">
        <v>2598</v>
      </c>
      <c r="C1528" s="422" t="s">
        <v>2575</v>
      </c>
      <c r="D1528" s="423"/>
      <c r="E1528" s="257" t="s">
        <v>2576</v>
      </c>
      <c r="F1528" s="8">
        <v>17</v>
      </c>
      <c r="G1528" s="8"/>
      <c r="H1528" s="8"/>
      <c r="I1528" s="8"/>
      <c r="J1528" s="8"/>
      <c r="K1528" s="8">
        <v>17</v>
      </c>
      <c r="L1528" s="8">
        <v>31</v>
      </c>
      <c r="M1528" s="149"/>
    </row>
    <row r="1529" spans="1:13" ht="51" customHeight="1" x14ac:dyDescent="0.2">
      <c r="A1529" s="162">
        <v>1</v>
      </c>
      <c r="B1529" s="7" t="s">
        <v>1521</v>
      </c>
      <c r="C1529" s="415" t="s">
        <v>1522</v>
      </c>
      <c r="D1529" s="416"/>
      <c r="E1529" s="7" t="s">
        <v>3384</v>
      </c>
      <c r="F1529" s="8">
        <v>21</v>
      </c>
      <c r="G1529" s="8"/>
      <c r="H1529" s="8">
        <v>4</v>
      </c>
      <c r="I1529" s="8"/>
      <c r="J1529" s="8"/>
      <c r="K1529" s="8">
        <v>25</v>
      </c>
      <c r="L1529" s="8">
        <v>53</v>
      </c>
    </row>
    <row r="1530" spans="1:13" s="149" customFormat="1" ht="51" customHeight="1" x14ac:dyDescent="0.2">
      <c r="A1530" s="162">
        <v>1</v>
      </c>
      <c r="B1530" s="150" t="s">
        <v>1528</v>
      </c>
      <c r="C1530" s="415" t="s">
        <v>1529</v>
      </c>
      <c r="D1530" s="416"/>
      <c r="E1530" s="150" t="s">
        <v>3385</v>
      </c>
      <c r="F1530" s="8">
        <v>24</v>
      </c>
      <c r="G1530" s="8"/>
      <c r="H1530" s="8"/>
      <c r="I1530" s="8"/>
      <c r="J1530" s="8"/>
      <c r="K1530" s="8">
        <v>24</v>
      </c>
      <c r="L1530" s="8">
        <v>54</v>
      </c>
      <c r="M1530"/>
    </row>
    <row r="1531" spans="1:13" ht="38.25" customHeight="1" x14ac:dyDescent="0.2">
      <c r="A1531" s="162">
        <v>1</v>
      </c>
      <c r="B1531" s="7" t="s">
        <v>1523</v>
      </c>
      <c r="C1531" s="415" t="s">
        <v>1524</v>
      </c>
      <c r="D1531" s="416"/>
      <c r="E1531" s="7" t="s">
        <v>3386</v>
      </c>
      <c r="F1531" s="8">
        <v>15</v>
      </c>
      <c r="G1531" s="8"/>
      <c r="H1531" s="8"/>
      <c r="I1531" s="8"/>
      <c r="J1531" s="8"/>
      <c r="K1531" s="8">
        <v>15</v>
      </c>
      <c r="L1531" s="8">
        <v>26</v>
      </c>
    </row>
    <row r="1532" spans="1:13" x14ac:dyDescent="0.2">
      <c r="A1532" s="15">
        <f>COUNT(A1533:A1534)</f>
        <v>2</v>
      </c>
      <c r="B1532" s="5" t="s">
        <v>35</v>
      </c>
      <c r="C1532" s="413"/>
      <c r="D1532" s="414"/>
      <c r="E1532" s="5"/>
      <c r="F1532" s="6">
        <f>SUM(F1533:F1534)</f>
        <v>43</v>
      </c>
      <c r="G1532" s="6">
        <f t="shared" ref="G1532:L1532" si="344">SUM(G1533:G1534)</f>
        <v>0</v>
      </c>
      <c r="H1532" s="6">
        <f t="shared" si="344"/>
        <v>7</v>
      </c>
      <c r="I1532" s="6">
        <f t="shared" si="344"/>
        <v>0</v>
      </c>
      <c r="J1532" s="6">
        <f t="shared" si="344"/>
        <v>0</v>
      </c>
      <c r="K1532" s="6">
        <f t="shared" si="344"/>
        <v>50</v>
      </c>
      <c r="L1532" s="6">
        <f t="shared" si="344"/>
        <v>96</v>
      </c>
    </row>
    <row r="1533" spans="1:13" ht="38.25" customHeight="1" x14ac:dyDescent="0.2">
      <c r="A1533" s="162">
        <v>1</v>
      </c>
      <c r="B1533" s="7" t="s">
        <v>667</v>
      </c>
      <c r="C1533" s="415" t="s">
        <v>1525</v>
      </c>
      <c r="D1533" s="416"/>
      <c r="E1533" s="7" t="s">
        <v>3387</v>
      </c>
      <c r="F1533" s="8">
        <v>32</v>
      </c>
      <c r="G1533" s="8"/>
      <c r="H1533" s="8">
        <v>5</v>
      </c>
      <c r="I1533" s="8"/>
      <c r="J1533" s="8"/>
      <c r="K1533" s="8">
        <v>37</v>
      </c>
      <c r="L1533" s="8">
        <v>70</v>
      </c>
    </row>
    <row r="1534" spans="1:13" ht="38.25" customHeight="1" x14ac:dyDescent="0.2">
      <c r="A1534" s="162">
        <v>1</v>
      </c>
      <c r="B1534" s="7" t="s">
        <v>1526</v>
      </c>
      <c r="C1534" s="415" t="s">
        <v>1527</v>
      </c>
      <c r="D1534" s="416"/>
      <c r="E1534" s="7" t="s">
        <v>3387</v>
      </c>
      <c r="F1534" s="8">
        <v>11</v>
      </c>
      <c r="G1534" s="8"/>
      <c r="H1534" s="8">
        <v>2</v>
      </c>
      <c r="I1534" s="8"/>
      <c r="J1534" s="8"/>
      <c r="K1534" s="8">
        <v>13</v>
      </c>
      <c r="L1534" s="8">
        <v>26</v>
      </c>
    </row>
    <row r="1535" spans="1:13" x14ac:dyDescent="0.2">
      <c r="A1535" s="15">
        <f>COUNT(A1536)</f>
        <v>0</v>
      </c>
      <c r="B1535" s="5" t="s">
        <v>36</v>
      </c>
      <c r="C1535" s="413"/>
      <c r="D1535" s="414"/>
      <c r="E1535" s="5"/>
      <c r="F1535" s="6">
        <f>SUM(F1536)</f>
        <v>0</v>
      </c>
      <c r="G1535" s="6">
        <f t="shared" ref="G1535" si="345">SUM(G1536)</f>
        <v>0</v>
      </c>
      <c r="H1535" s="6">
        <f t="shared" ref="H1535" si="346">SUM(H1536)</f>
        <v>0</v>
      </c>
      <c r="I1535" s="6">
        <f t="shared" ref="I1535" si="347">SUM(I1536)</f>
        <v>0</v>
      </c>
      <c r="J1535" s="6">
        <f t="shared" ref="J1535" si="348">SUM(J1536)</f>
        <v>0</v>
      </c>
      <c r="K1535" s="6">
        <f t="shared" ref="K1535" si="349">SUM(K1536)</f>
        <v>0</v>
      </c>
      <c r="L1535" s="6">
        <f t="shared" ref="L1535" si="350">SUM(L1536)</f>
        <v>0</v>
      </c>
    </row>
    <row r="1536" spans="1:13" ht="25.5" x14ac:dyDescent="0.2">
      <c r="A1536" s="8"/>
      <c r="B1536" s="7"/>
      <c r="C1536" s="415" t="s">
        <v>226</v>
      </c>
      <c r="D1536" s="416"/>
      <c r="E1536" s="7" t="s">
        <v>227</v>
      </c>
      <c r="F1536" s="8"/>
      <c r="G1536" s="8"/>
      <c r="H1536" s="8"/>
      <c r="I1536" s="8"/>
      <c r="J1536" s="8"/>
      <c r="K1536" s="8"/>
      <c r="L1536" s="8"/>
    </row>
    <row r="1537" spans="1:12" x14ac:dyDescent="0.2">
      <c r="A1537" s="16">
        <f>SUM(A1524+A1526+A1532+A1535)</f>
        <v>7</v>
      </c>
      <c r="B1537" s="17"/>
      <c r="C1537" s="417"/>
      <c r="D1537" s="418"/>
      <c r="E1537" s="17"/>
      <c r="F1537" s="9">
        <f>SUM(F1524+F1526+F1532+F1535)</f>
        <v>136</v>
      </c>
      <c r="G1537" s="164">
        <f t="shared" ref="G1537:L1537" si="351">SUM(G1524+G1526+G1532+G1535)</f>
        <v>0</v>
      </c>
      <c r="H1537" s="164">
        <f t="shared" si="351"/>
        <v>12</v>
      </c>
      <c r="I1537" s="164">
        <f t="shared" si="351"/>
        <v>0</v>
      </c>
      <c r="J1537" s="164">
        <f t="shared" si="351"/>
        <v>0</v>
      </c>
      <c r="K1537" s="164">
        <f t="shared" si="351"/>
        <v>148</v>
      </c>
      <c r="L1537" s="164">
        <f t="shared" si="351"/>
        <v>290</v>
      </c>
    </row>
    <row r="1538" spans="1:12" x14ac:dyDescent="0.2">
      <c r="A1538" s="2"/>
      <c r="B1538" s="2"/>
      <c r="C1538" s="421"/>
      <c r="D1538" s="421"/>
      <c r="E1538" s="2"/>
      <c r="F1538" s="2"/>
      <c r="G1538" s="2"/>
      <c r="H1538" s="2"/>
      <c r="I1538" s="2"/>
      <c r="J1538" s="2"/>
      <c r="K1538" s="2"/>
      <c r="L1538" s="2"/>
    </row>
    <row r="1539" spans="1:12" ht="12.75" customHeight="1" x14ac:dyDescent="0.2">
      <c r="A1539" s="427" t="s">
        <v>2</v>
      </c>
      <c r="B1539" s="427"/>
      <c r="C1539" s="427"/>
      <c r="D1539" s="427"/>
      <c r="E1539" s="2"/>
      <c r="F1539" s="433" t="s">
        <v>16</v>
      </c>
      <c r="G1539" s="433"/>
      <c r="H1539" s="433"/>
      <c r="I1539" s="433"/>
      <c r="J1539" s="433"/>
      <c r="K1539" s="433"/>
      <c r="L1539" s="433"/>
    </row>
    <row r="1540" spans="1:12" ht="12.75" customHeight="1" x14ac:dyDescent="0.2">
      <c r="A1540" s="11" t="s">
        <v>53</v>
      </c>
      <c r="B1540" s="11" t="s">
        <v>54</v>
      </c>
      <c r="C1540" s="428" t="s">
        <v>55</v>
      </c>
      <c r="D1540" s="429"/>
      <c r="E1540" s="11" t="s">
        <v>56</v>
      </c>
      <c r="F1540" s="12"/>
      <c r="G1540" s="434" t="s">
        <v>57</v>
      </c>
      <c r="H1540" s="388"/>
      <c r="I1540" s="388"/>
      <c r="J1540" s="388"/>
      <c r="K1540" s="389"/>
      <c r="L1540" s="12"/>
    </row>
    <row r="1541" spans="1:12" ht="25.5" customHeight="1" x14ac:dyDescent="0.2">
      <c r="A1541" s="13"/>
      <c r="B1541" s="13" t="s">
        <v>58</v>
      </c>
      <c r="C1541" s="419" t="s">
        <v>59</v>
      </c>
      <c r="D1541" s="420"/>
      <c r="E1541" s="14" t="s">
        <v>60</v>
      </c>
      <c r="F1541" s="12" t="s">
        <v>61</v>
      </c>
      <c r="G1541" s="12" t="s">
        <v>62</v>
      </c>
      <c r="H1541" s="12" t="s">
        <v>63</v>
      </c>
      <c r="I1541" s="12" t="s">
        <v>64</v>
      </c>
      <c r="J1541" s="12" t="s">
        <v>65</v>
      </c>
      <c r="K1541" s="12" t="s">
        <v>66</v>
      </c>
      <c r="L1541" s="12" t="s">
        <v>67</v>
      </c>
    </row>
    <row r="1542" spans="1:12" x14ac:dyDescent="0.2">
      <c r="A1542" s="15">
        <f>COUNT(A1543)</f>
        <v>0</v>
      </c>
      <c r="B1542" s="5" t="s">
        <v>33</v>
      </c>
      <c r="C1542" s="413"/>
      <c r="D1542" s="414"/>
      <c r="E1542" s="5"/>
      <c r="F1542" s="6">
        <f>SUM(F1543)</f>
        <v>0</v>
      </c>
      <c r="G1542" s="6">
        <f t="shared" ref="G1542:L1542" si="352">SUM(G1543)</f>
        <v>0</v>
      </c>
      <c r="H1542" s="6">
        <f t="shared" si="352"/>
        <v>0</v>
      </c>
      <c r="I1542" s="6">
        <f t="shared" si="352"/>
        <v>0</v>
      </c>
      <c r="J1542" s="6">
        <f t="shared" si="352"/>
        <v>0</v>
      </c>
      <c r="K1542" s="6">
        <f t="shared" si="352"/>
        <v>0</v>
      </c>
      <c r="L1542" s="6">
        <f t="shared" si="352"/>
        <v>0</v>
      </c>
    </row>
    <row r="1543" spans="1:12" ht="25.5" x14ac:dyDescent="0.2">
      <c r="A1543" s="8"/>
      <c r="B1543" s="7"/>
      <c r="C1543" s="415" t="s">
        <v>226</v>
      </c>
      <c r="D1543" s="416"/>
      <c r="E1543" s="7" t="s">
        <v>227</v>
      </c>
      <c r="F1543" s="8"/>
      <c r="G1543" s="8"/>
      <c r="H1543" s="8"/>
      <c r="I1543" s="8"/>
      <c r="J1543" s="8"/>
      <c r="K1543" s="8"/>
      <c r="L1543" s="8"/>
    </row>
    <row r="1544" spans="1:12" x14ac:dyDescent="0.2">
      <c r="A1544" s="15">
        <f>COUNT(A1545)</f>
        <v>0</v>
      </c>
      <c r="B1544" s="5" t="s">
        <v>34</v>
      </c>
      <c r="C1544" s="413"/>
      <c r="D1544" s="414"/>
      <c r="E1544" s="5"/>
      <c r="F1544" s="6">
        <f>SUM(F1545)</f>
        <v>0</v>
      </c>
      <c r="G1544" s="6">
        <f t="shared" ref="G1544" si="353">SUM(G1545)</f>
        <v>0</v>
      </c>
      <c r="H1544" s="6">
        <f t="shared" ref="H1544" si="354">SUM(H1545)</f>
        <v>0</v>
      </c>
      <c r="I1544" s="6">
        <f t="shared" ref="I1544" si="355">SUM(I1545)</f>
        <v>0</v>
      </c>
      <c r="J1544" s="6">
        <f t="shared" ref="J1544" si="356">SUM(J1545)</f>
        <v>0</v>
      </c>
      <c r="K1544" s="6">
        <f t="shared" ref="K1544" si="357">SUM(K1545)</f>
        <v>0</v>
      </c>
      <c r="L1544" s="6">
        <f t="shared" ref="L1544" si="358">SUM(L1545)</f>
        <v>0</v>
      </c>
    </row>
    <row r="1545" spans="1:12" ht="25.5" x14ac:dyDescent="0.2">
      <c r="A1545" s="8"/>
      <c r="B1545" s="7"/>
      <c r="C1545" s="415" t="s">
        <v>226</v>
      </c>
      <c r="D1545" s="416"/>
      <c r="E1545" s="7" t="s">
        <v>227</v>
      </c>
      <c r="F1545" s="8"/>
      <c r="G1545" s="8"/>
      <c r="H1545" s="8"/>
      <c r="I1545" s="8"/>
      <c r="J1545" s="8"/>
      <c r="K1545" s="8"/>
      <c r="L1545" s="8"/>
    </row>
    <row r="1546" spans="1:12" x14ac:dyDescent="0.2">
      <c r="A1546" s="15">
        <f>COUNT(A1547)</f>
        <v>0</v>
      </c>
      <c r="B1546" s="5" t="s">
        <v>35</v>
      </c>
      <c r="C1546" s="413"/>
      <c r="D1546" s="414"/>
      <c r="E1546" s="5"/>
      <c r="F1546" s="6">
        <f>SUM(F1547)</f>
        <v>0</v>
      </c>
      <c r="G1546" s="6">
        <f t="shared" ref="G1546" si="359">SUM(G1547)</f>
        <v>0</v>
      </c>
      <c r="H1546" s="6">
        <f t="shared" ref="H1546" si="360">SUM(H1547)</f>
        <v>0</v>
      </c>
      <c r="I1546" s="6">
        <f t="shared" ref="I1546" si="361">SUM(I1547)</f>
        <v>0</v>
      </c>
      <c r="J1546" s="6">
        <f t="shared" ref="J1546" si="362">SUM(J1547)</f>
        <v>0</v>
      </c>
      <c r="K1546" s="6">
        <f t="shared" ref="K1546" si="363">SUM(K1547)</f>
        <v>0</v>
      </c>
      <c r="L1546" s="6">
        <f t="shared" ref="L1546" si="364">SUM(L1547)</f>
        <v>0</v>
      </c>
    </row>
    <row r="1547" spans="1:12" ht="25.5" x14ac:dyDescent="0.2">
      <c r="A1547" s="8"/>
      <c r="B1547" s="7"/>
      <c r="C1547" s="415" t="s">
        <v>226</v>
      </c>
      <c r="D1547" s="416"/>
      <c r="E1547" s="7" t="s">
        <v>227</v>
      </c>
      <c r="F1547" s="8"/>
      <c r="G1547" s="8"/>
      <c r="H1547" s="8"/>
      <c r="I1547" s="8"/>
      <c r="J1547" s="8"/>
      <c r="K1547" s="8"/>
      <c r="L1547" s="8"/>
    </row>
    <row r="1548" spans="1:12" x14ac:dyDescent="0.2">
      <c r="A1548" s="15">
        <f>COUNT(A1549)</f>
        <v>0</v>
      </c>
      <c r="B1548" s="5" t="s">
        <v>36</v>
      </c>
      <c r="C1548" s="413"/>
      <c r="D1548" s="414"/>
      <c r="E1548" s="5"/>
      <c r="F1548" s="6">
        <f>SUM(F1549)</f>
        <v>0</v>
      </c>
      <c r="G1548" s="6">
        <f t="shared" ref="G1548" si="365">SUM(G1549)</f>
        <v>0</v>
      </c>
      <c r="H1548" s="6">
        <f t="shared" ref="H1548" si="366">SUM(H1549)</f>
        <v>0</v>
      </c>
      <c r="I1548" s="6">
        <f t="shared" ref="I1548" si="367">SUM(I1549)</f>
        <v>0</v>
      </c>
      <c r="J1548" s="6">
        <f t="shared" ref="J1548" si="368">SUM(J1549)</f>
        <v>0</v>
      </c>
      <c r="K1548" s="6">
        <f t="shared" ref="K1548" si="369">SUM(K1549)</f>
        <v>0</v>
      </c>
      <c r="L1548" s="6">
        <f t="shared" ref="L1548" si="370">SUM(L1549)</f>
        <v>0</v>
      </c>
    </row>
    <row r="1549" spans="1:12" ht="25.5" x14ac:dyDescent="0.2">
      <c r="A1549" s="8"/>
      <c r="B1549" s="7"/>
      <c r="C1549" s="415" t="s">
        <v>226</v>
      </c>
      <c r="D1549" s="416"/>
      <c r="E1549" s="7" t="s">
        <v>227</v>
      </c>
      <c r="F1549" s="8"/>
      <c r="G1549" s="8"/>
      <c r="H1549" s="8"/>
      <c r="I1549" s="8"/>
      <c r="J1549" s="8"/>
      <c r="K1549" s="8"/>
      <c r="L1549" s="8"/>
    </row>
    <row r="1550" spans="1:12" x14ac:dyDescent="0.2">
      <c r="A1550" s="16">
        <f>SUM(A1542+A1544+A1546+A1548)</f>
        <v>0</v>
      </c>
      <c r="B1550" s="17"/>
      <c r="C1550" s="417"/>
      <c r="D1550" s="418"/>
      <c r="E1550" s="17"/>
      <c r="F1550" s="9">
        <f>SUM(F1542+F1544+F1546+F1548)</f>
        <v>0</v>
      </c>
      <c r="G1550" s="164">
        <f t="shared" ref="G1550:L1550" si="371">SUM(G1542+G1544+G1546+G1548)</f>
        <v>0</v>
      </c>
      <c r="H1550" s="164">
        <f t="shared" si="371"/>
        <v>0</v>
      </c>
      <c r="I1550" s="164">
        <f t="shared" si="371"/>
        <v>0</v>
      </c>
      <c r="J1550" s="164">
        <f t="shared" si="371"/>
        <v>0</v>
      </c>
      <c r="K1550" s="164">
        <f t="shared" si="371"/>
        <v>0</v>
      </c>
      <c r="L1550" s="164">
        <f t="shared" si="371"/>
        <v>0</v>
      </c>
    </row>
    <row r="1551" spans="1:12" x14ac:dyDescent="0.2">
      <c r="A1551" s="2"/>
      <c r="B1551" s="2"/>
      <c r="C1551" s="421"/>
      <c r="D1551" s="421"/>
      <c r="E1551" s="2"/>
      <c r="F1551" s="2"/>
      <c r="G1551" s="2"/>
      <c r="H1551" s="2"/>
      <c r="I1551" s="2"/>
      <c r="J1551" s="2"/>
      <c r="K1551" s="2"/>
      <c r="L1551" s="2"/>
    </row>
    <row r="1552" spans="1:12" ht="12.75" customHeight="1" x14ac:dyDescent="0.2">
      <c r="A1552" s="427" t="s">
        <v>3</v>
      </c>
      <c r="B1552" s="427"/>
      <c r="C1552" s="427"/>
      <c r="D1552" s="427"/>
      <c r="E1552" s="2"/>
      <c r="F1552" s="433" t="s">
        <v>16</v>
      </c>
      <c r="G1552" s="433"/>
      <c r="H1552" s="433"/>
      <c r="I1552" s="433"/>
      <c r="J1552" s="433"/>
      <c r="K1552" s="433"/>
      <c r="L1552" s="433"/>
    </row>
    <row r="1553" spans="1:12" ht="12.75" customHeight="1" x14ac:dyDescent="0.2">
      <c r="A1553" s="11" t="s">
        <v>53</v>
      </c>
      <c r="B1553" s="11" t="s">
        <v>54</v>
      </c>
      <c r="C1553" s="428" t="s">
        <v>55</v>
      </c>
      <c r="D1553" s="429"/>
      <c r="E1553" s="11" t="s">
        <v>56</v>
      </c>
      <c r="F1553" s="12"/>
      <c r="G1553" s="434" t="s">
        <v>57</v>
      </c>
      <c r="H1553" s="388"/>
      <c r="I1553" s="388"/>
      <c r="J1553" s="388"/>
      <c r="K1553" s="389"/>
      <c r="L1553" s="12"/>
    </row>
    <row r="1554" spans="1:12" ht="25.5" customHeight="1" x14ac:dyDescent="0.2">
      <c r="A1554" s="13"/>
      <c r="B1554" s="13" t="s">
        <v>58</v>
      </c>
      <c r="C1554" s="419" t="s">
        <v>59</v>
      </c>
      <c r="D1554" s="420"/>
      <c r="E1554" s="14" t="s">
        <v>60</v>
      </c>
      <c r="F1554" s="12" t="s">
        <v>61</v>
      </c>
      <c r="G1554" s="12" t="s">
        <v>62</v>
      </c>
      <c r="H1554" s="12" t="s">
        <v>63</v>
      </c>
      <c r="I1554" s="12" t="s">
        <v>64</v>
      </c>
      <c r="J1554" s="12" t="s">
        <v>65</v>
      </c>
      <c r="K1554" s="12" t="s">
        <v>66</v>
      </c>
      <c r="L1554" s="12" t="s">
        <v>67</v>
      </c>
    </row>
    <row r="1555" spans="1:12" x14ac:dyDescent="0.2">
      <c r="A1555" s="15">
        <f>COUNT(A1556)</f>
        <v>0</v>
      </c>
      <c r="B1555" s="167" t="s">
        <v>33</v>
      </c>
      <c r="C1555" s="413"/>
      <c r="D1555" s="414"/>
      <c r="E1555" s="167"/>
      <c r="F1555" s="6">
        <f>SUM(F1556)</f>
        <v>0</v>
      </c>
      <c r="G1555" s="6">
        <f t="shared" ref="G1555" si="372">SUM(G1556)</f>
        <v>0</v>
      </c>
      <c r="H1555" s="6">
        <f t="shared" ref="H1555" si="373">SUM(H1556)</f>
        <v>0</v>
      </c>
      <c r="I1555" s="6">
        <f t="shared" ref="I1555" si="374">SUM(I1556)</f>
        <v>0</v>
      </c>
      <c r="J1555" s="6">
        <f t="shared" ref="J1555" si="375">SUM(J1556)</f>
        <v>0</v>
      </c>
      <c r="K1555" s="6">
        <f t="shared" ref="K1555" si="376">SUM(K1556)</f>
        <v>0</v>
      </c>
      <c r="L1555" s="6">
        <f t="shared" ref="L1555" si="377">SUM(L1556)</f>
        <v>0</v>
      </c>
    </row>
    <row r="1556" spans="1:12" ht="25.5" x14ac:dyDescent="0.2">
      <c r="A1556" s="8"/>
      <c r="B1556" s="166"/>
      <c r="C1556" s="415" t="s">
        <v>226</v>
      </c>
      <c r="D1556" s="416"/>
      <c r="E1556" s="166" t="s">
        <v>227</v>
      </c>
      <c r="F1556" s="8"/>
      <c r="G1556" s="8"/>
      <c r="H1556" s="8"/>
      <c r="I1556" s="8"/>
      <c r="J1556" s="8"/>
      <c r="K1556" s="8"/>
      <c r="L1556" s="8"/>
    </row>
    <row r="1557" spans="1:12" x14ac:dyDescent="0.2">
      <c r="A1557" s="15">
        <f>COUNT(A1558)</f>
        <v>0</v>
      </c>
      <c r="B1557" s="167" t="s">
        <v>34</v>
      </c>
      <c r="C1557" s="413"/>
      <c r="D1557" s="414"/>
      <c r="E1557" s="167"/>
      <c r="F1557" s="6">
        <f>SUM(F1558)</f>
        <v>0</v>
      </c>
      <c r="G1557" s="6">
        <f t="shared" ref="G1557" si="378">SUM(G1558)</f>
        <v>0</v>
      </c>
      <c r="H1557" s="6">
        <f t="shared" ref="H1557" si="379">SUM(H1558)</f>
        <v>0</v>
      </c>
      <c r="I1557" s="6">
        <f t="shared" ref="I1557" si="380">SUM(I1558)</f>
        <v>0</v>
      </c>
      <c r="J1557" s="6">
        <f t="shared" ref="J1557" si="381">SUM(J1558)</f>
        <v>0</v>
      </c>
      <c r="K1557" s="6">
        <f t="shared" ref="K1557" si="382">SUM(K1558)</f>
        <v>0</v>
      </c>
      <c r="L1557" s="6">
        <f t="shared" ref="L1557" si="383">SUM(L1558)</f>
        <v>0</v>
      </c>
    </row>
    <row r="1558" spans="1:12" ht="25.5" x14ac:dyDescent="0.2">
      <c r="A1558" s="8"/>
      <c r="B1558" s="166"/>
      <c r="C1558" s="415" t="s">
        <v>226</v>
      </c>
      <c r="D1558" s="416"/>
      <c r="E1558" s="166" t="s">
        <v>227</v>
      </c>
      <c r="F1558" s="8"/>
      <c r="G1558" s="8"/>
      <c r="H1558" s="8"/>
      <c r="I1558" s="8"/>
      <c r="J1558" s="8"/>
      <c r="K1558" s="8"/>
      <c r="L1558" s="8"/>
    </row>
    <row r="1559" spans="1:12" x14ac:dyDescent="0.2">
      <c r="A1559" s="15">
        <f>COUNT(A1560)</f>
        <v>0</v>
      </c>
      <c r="B1559" s="167" t="s">
        <v>35</v>
      </c>
      <c r="C1559" s="413"/>
      <c r="D1559" s="414"/>
      <c r="E1559" s="167"/>
      <c r="F1559" s="6">
        <f>SUM(F1560)</f>
        <v>0</v>
      </c>
      <c r="G1559" s="6">
        <f t="shared" ref="G1559" si="384">SUM(G1560)</f>
        <v>0</v>
      </c>
      <c r="H1559" s="6">
        <f t="shared" ref="H1559" si="385">SUM(H1560)</f>
        <v>0</v>
      </c>
      <c r="I1559" s="6">
        <f t="shared" ref="I1559" si="386">SUM(I1560)</f>
        <v>0</v>
      </c>
      <c r="J1559" s="6">
        <f t="shared" ref="J1559" si="387">SUM(J1560)</f>
        <v>0</v>
      </c>
      <c r="K1559" s="6">
        <f t="shared" ref="K1559" si="388">SUM(K1560)</f>
        <v>0</v>
      </c>
      <c r="L1559" s="6">
        <f t="shared" ref="L1559" si="389">SUM(L1560)</f>
        <v>0</v>
      </c>
    </row>
    <row r="1560" spans="1:12" ht="25.5" x14ac:dyDescent="0.2">
      <c r="A1560" s="8"/>
      <c r="B1560" s="166"/>
      <c r="C1560" s="415" t="s">
        <v>226</v>
      </c>
      <c r="D1560" s="416"/>
      <c r="E1560" s="166" t="s">
        <v>227</v>
      </c>
      <c r="F1560" s="8"/>
      <c r="G1560" s="8"/>
      <c r="H1560" s="8"/>
      <c r="I1560" s="8"/>
      <c r="J1560" s="8"/>
      <c r="K1560" s="8"/>
      <c r="L1560" s="8"/>
    </row>
    <row r="1561" spans="1:12" x14ac:dyDescent="0.2">
      <c r="A1561" s="15">
        <f>COUNT(A1562)</f>
        <v>0</v>
      </c>
      <c r="B1561" s="167" t="s">
        <v>36</v>
      </c>
      <c r="C1561" s="413"/>
      <c r="D1561" s="414"/>
      <c r="E1561" s="167"/>
      <c r="F1561" s="6">
        <f>SUM(F1562)</f>
        <v>0</v>
      </c>
      <c r="G1561" s="6">
        <f t="shared" ref="G1561" si="390">SUM(G1562)</f>
        <v>0</v>
      </c>
      <c r="H1561" s="6">
        <f t="shared" ref="H1561" si="391">SUM(H1562)</f>
        <v>0</v>
      </c>
      <c r="I1561" s="6">
        <f t="shared" ref="I1561" si="392">SUM(I1562)</f>
        <v>0</v>
      </c>
      <c r="J1561" s="6">
        <f t="shared" ref="J1561" si="393">SUM(J1562)</f>
        <v>0</v>
      </c>
      <c r="K1561" s="6">
        <f t="shared" ref="K1561" si="394">SUM(K1562)</f>
        <v>0</v>
      </c>
      <c r="L1561" s="6">
        <f t="shared" ref="L1561" si="395">SUM(L1562)</f>
        <v>0</v>
      </c>
    </row>
    <row r="1562" spans="1:12" ht="25.5" x14ac:dyDescent="0.2">
      <c r="A1562" s="8"/>
      <c r="B1562" s="166"/>
      <c r="C1562" s="415" t="s">
        <v>226</v>
      </c>
      <c r="D1562" s="416"/>
      <c r="E1562" s="166" t="s">
        <v>227</v>
      </c>
      <c r="F1562" s="8"/>
      <c r="G1562" s="8"/>
      <c r="H1562" s="8"/>
      <c r="I1562" s="8"/>
      <c r="J1562" s="8"/>
      <c r="K1562" s="8"/>
      <c r="L1562" s="8"/>
    </row>
    <row r="1563" spans="1:12" x14ac:dyDescent="0.2">
      <c r="A1563" s="16">
        <f>SUM(A1555+A1557+A1559+A1561)</f>
        <v>0</v>
      </c>
      <c r="B1563" s="17"/>
      <c r="C1563" s="417"/>
      <c r="D1563" s="418"/>
      <c r="E1563" s="17"/>
      <c r="F1563" s="164">
        <f>SUM(F1555+F1557+F1559+F1561)</f>
        <v>0</v>
      </c>
      <c r="G1563" s="164">
        <f t="shared" ref="G1563:L1563" si="396">SUM(G1555+G1557+G1559+G1561)</f>
        <v>0</v>
      </c>
      <c r="H1563" s="164">
        <f t="shared" si="396"/>
        <v>0</v>
      </c>
      <c r="I1563" s="164">
        <f t="shared" si="396"/>
        <v>0</v>
      </c>
      <c r="J1563" s="164">
        <f t="shared" si="396"/>
        <v>0</v>
      </c>
      <c r="K1563" s="164">
        <f t="shared" si="396"/>
        <v>0</v>
      </c>
      <c r="L1563" s="164">
        <f t="shared" si="396"/>
        <v>0</v>
      </c>
    </row>
    <row r="1564" spans="1:12" x14ac:dyDescent="0.2">
      <c r="A1564" s="2"/>
      <c r="B1564" s="2"/>
      <c r="C1564" s="421"/>
      <c r="D1564" s="421"/>
      <c r="E1564" s="2"/>
      <c r="F1564" s="2"/>
      <c r="G1564" s="2"/>
      <c r="H1564" s="2"/>
      <c r="I1564" s="2"/>
      <c r="J1564" s="2"/>
      <c r="K1564" s="2"/>
      <c r="L1564" s="2"/>
    </row>
    <row r="1565" spans="1:12" ht="12.75" customHeight="1" x14ac:dyDescent="0.2">
      <c r="A1565" s="427" t="s">
        <v>4</v>
      </c>
      <c r="B1565" s="427"/>
      <c r="C1565" s="427"/>
      <c r="D1565" s="427"/>
      <c r="E1565" s="2"/>
      <c r="F1565" s="433" t="s">
        <v>16</v>
      </c>
      <c r="G1565" s="433"/>
      <c r="H1565" s="433"/>
      <c r="I1565" s="433"/>
      <c r="J1565" s="433"/>
      <c r="K1565" s="433"/>
      <c r="L1565" s="433"/>
    </row>
    <row r="1566" spans="1:12" ht="12.75" customHeight="1" x14ac:dyDescent="0.2">
      <c r="A1566" s="11" t="s">
        <v>53</v>
      </c>
      <c r="B1566" s="11" t="s">
        <v>54</v>
      </c>
      <c r="C1566" s="428" t="s">
        <v>55</v>
      </c>
      <c r="D1566" s="429"/>
      <c r="E1566" s="11" t="s">
        <v>56</v>
      </c>
      <c r="F1566" s="12"/>
      <c r="G1566" s="434" t="s">
        <v>57</v>
      </c>
      <c r="H1566" s="388"/>
      <c r="I1566" s="388"/>
      <c r="J1566" s="388"/>
      <c r="K1566" s="389"/>
      <c r="L1566" s="12"/>
    </row>
    <row r="1567" spans="1:12" ht="25.5" customHeight="1" x14ac:dyDescent="0.2">
      <c r="A1567" s="13"/>
      <c r="B1567" s="13" t="s">
        <v>58</v>
      </c>
      <c r="C1567" s="419" t="s">
        <v>59</v>
      </c>
      <c r="D1567" s="420"/>
      <c r="E1567" s="14" t="s">
        <v>60</v>
      </c>
      <c r="F1567" s="12" t="s">
        <v>61</v>
      </c>
      <c r="G1567" s="12" t="s">
        <v>62</v>
      </c>
      <c r="H1567" s="12" t="s">
        <v>63</v>
      </c>
      <c r="I1567" s="12" t="s">
        <v>64</v>
      </c>
      <c r="J1567" s="12" t="s">
        <v>65</v>
      </c>
      <c r="K1567" s="12" t="s">
        <v>66</v>
      </c>
      <c r="L1567" s="12" t="s">
        <v>67</v>
      </c>
    </row>
    <row r="1568" spans="1:12" x14ac:dyDescent="0.2">
      <c r="A1568" s="15">
        <f>COUNT(A1569)</f>
        <v>0</v>
      </c>
      <c r="B1568" s="167" t="s">
        <v>33</v>
      </c>
      <c r="C1568" s="413"/>
      <c r="D1568" s="414"/>
      <c r="E1568" s="167"/>
      <c r="F1568" s="6">
        <f>SUM(F1569)</f>
        <v>0</v>
      </c>
      <c r="G1568" s="6">
        <f t="shared" ref="G1568" si="397">SUM(G1569)</f>
        <v>0</v>
      </c>
      <c r="H1568" s="6">
        <f t="shared" ref="H1568" si="398">SUM(H1569)</f>
        <v>0</v>
      </c>
      <c r="I1568" s="6">
        <f t="shared" ref="I1568" si="399">SUM(I1569)</f>
        <v>0</v>
      </c>
      <c r="J1568" s="6">
        <f t="shared" ref="J1568" si="400">SUM(J1569)</f>
        <v>0</v>
      </c>
      <c r="K1568" s="6">
        <f t="shared" ref="K1568" si="401">SUM(K1569)</f>
        <v>0</v>
      </c>
      <c r="L1568" s="6">
        <f t="shared" ref="L1568" si="402">SUM(L1569)</f>
        <v>0</v>
      </c>
    </row>
    <row r="1569" spans="1:12" ht="25.5" x14ac:dyDescent="0.2">
      <c r="A1569" s="8"/>
      <c r="B1569" s="166"/>
      <c r="C1569" s="415" t="s">
        <v>226</v>
      </c>
      <c r="D1569" s="416"/>
      <c r="E1569" s="166" t="s">
        <v>227</v>
      </c>
      <c r="F1569" s="8"/>
      <c r="G1569" s="8"/>
      <c r="H1569" s="8"/>
      <c r="I1569" s="8"/>
      <c r="J1569" s="8"/>
      <c r="K1569" s="8"/>
      <c r="L1569" s="8"/>
    </row>
    <row r="1570" spans="1:12" x14ac:dyDescent="0.2">
      <c r="A1570" s="15">
        <f>COUNT(A1571)</f>
        <v>0</v>
      </c>
      <c r="B1570" s="167" t="s">
        <v>34</v>
      </c>
      <c r="C1570" s="413"/>
      <c r="D1570" s="414"/>
      <c r="E1570" s="167"/>
      <c r="F1570" s="6">
        <f>SUM(F1571)</f>
        <v>0</v>
      </c>
      <c r="G1570" s="6">
        <f t="shared" ref="G1570" si="403">SUM(G1571)</f>
        <v>0</v>
      </c>
      <c r="H1570" s="6">
        <f t="shared" ref="H1570" si="404">SUM(H1571)</f>
        <v>0</v>
      </c>
      <c r="I1570" s="6">
        <f t="shared" ref="I1570" si="405">SUM(I1571)</f>
        <v>0</v>
      </c>
      <c r="J1570" s="6">
        <f t="shared" ref="J1570" si="406">SUM(J1571)</f>
        <v>0</v>
      </c>
      <c r="K1570" s="6">
        <f t="shared" ref="K1570" si="407">SUM(K1571)</f>
        <v>0</v>
      </c>
      <c r="L1570" s="6">
        <f t="shared" ref="L1570" si="408">SUM(L1571)</f>
        <v>0</v>
      </c>
    </row>
    <row r="1571" spans="1:12" ht="25.5" x14ac:dyDescent="0.2">
      <c r="A1571" s="8"/>
      <c r="B1571" s="166"/>
      <c r="C1571" s="415" t="s">
        <v>226</v>
      </c>
      <c r="D1571" s="416"/>
      <c r="E1571" s="166" t="s">
        <v>227</v>
      </c>
      <c r="F1571" s="8"/>
      <c r="G1571" s="8"/>
      <c r="H1571" s="8"/>
      <c r="I1571" s="8"/>
      <c r="J1571" s="8"/>
      <c r="K1571" s="8"/>
      <c r="L1571" s="8"/>
    </row>
    <row r="1572" spans="1:12" x14ac:dyDescent="0.2">
      <c r="A1572" s="15">
        <f>COUNT(A1573)</f>
        <v>0</v>
      </c>
      <c r="B1572" s="167" t="s">
        <v>35</v>
      </c>
      <c r="C1572" s="413"/>
      <c r="D1572" s="414"/>
      <c r="E1572" s="167"/>
      <c r="F1572" s="6">
        <f>SUM(F1573)</f>
        <v>0</v>
      </c>
      <c r="G1572" s="6">
        <f t="shared" ref="G1572" si="409">SUM(G1573)</f>
        <v>0</v>
      </c>
      <c r="H1572" s="6">
        <f t="shared" ref="H1572" si="410">SUM(H1573)</f>
        <v>0</v>
      </c>
      <c r="I1572" s="6">
        <f t="shared" ref="I1572" si="411">SUM(I1573)</f>
        <v>0</v>
      </c>
      <c r="J1572" s="6">
        <f t="shared" ref="J1572" si="412">SUM(J1573)</f>
        <v>0</v>
      </c>
      <c r="K1572" s="6">
        <f t="shared" ref="K1572" si="413">SUM(K1573)</f>
        <v>0</v>
      </c>
      <c r="L1572" s="6">
        <f t="shared" ref="L1572" si="414">SUM(L1573)</f>
        <v>0</v>
      </c>
    </row>
    <row r="1573" spans="1:12" ht="25.5" x14ac:dyDescent="0.2">
      <c r="A1573" s="8"/>
      <c r="B1573" s="166"/>
      <c r="C1573" s="415" t="s">
        <v>226</v>
      </c>
      <c r="D1573" s="416"/>
      <c r="E1573" s="166" t="s">
        <v>227</v>
      </c>
      <c r="F1573" s="8"/>
      <c r="G1573" s="8"/>
      <c r="H1573" s="8"/>
      <c r="I1573" s="8"/>
      <c r="J1573" s="8"/>
      <c r="K1573" s="8"/>
      <c r="L1573" s="8"/>
    </row>
    <row r="1574" spans="1:12" x14ac:dyDescent="0.2">
      <c r="A1574" s="15">
        <f>COUNT(A1575)</f>
        <v>0</v>
      </c>
      <c r="B1574" s="167" t="s">
        <v>36</v>
      </c>
      <c r="C1574" s="413"/>
      <c r="D1574" s="414"/>
      <c r="E1574" s="167"/>
      <c r="F1574" s="6">
        <f>SUM(F1575)</f>
        <v>0</v>
      </c>
      <c r="G1574" s="6">
        <f t="shared" ref="G1574" si="415">SUM(G1575)</f>
        <v>0</v>
      </c>
      <c r="H1574" s="6">
        <f t="shared" ref="H1574" si="416">SUM(H1575)</f>
        <v>0</v>
      </c>
      <c r="I1574" s="6">
        <f t="shared" ref="I1574" si="417">SUM(I1575)</f>
        <v>0</v>
      </c>
      <c r="J1574" s="6">
        <f t="shared" ref="J1574" si="418">SUM(J1575)</f>
        <v>0</v>
      </c>
      <c r="K1574" s="6">
        <f t="shared" ref="K1574" si="419">SUM(K1575)</f>
        <v>0</v>
      </c>
      <c r="L1574" s="6">
        <f t="shared" ref="L1574" si="420">SUM(L1575)</f>
        <v>0</v>
      </c>
    </row>
    <row r="1575" spans="1:12" ht="25.5" x14ac:dyDescent="0.2">
      <c r="A1575" s="8"/>
      <c r="B1575" s="166"/>
      <c r="C1575" s="415" t="s">
        <v>226</v>
      </c>
      <c r="D1575" s="416"/>
      <c r="E1575" s="166" t="s">
        <v>227</v>
      </c>
      <c r="F1575" s="8"/>
      <c r="G1575" s="8"/>
      <c r="H1575" s="8"/>
      <c r="I1575" s="8"/>
      <c r="J1575" s="8"/>
      <c r="K1575" s="8"/>
      <c r="L1575" s="8"/>
    </row>
    <row r="1576" spans="1:12" x14ac:dyDescent="0.2">
      <c r="A1576" s="16">
        <f>SUM(A1568+A1570+A1572+A1574)</f>
        <v>0</v>
      </c>
      <c r="B1576" s="17"/>
      <c r="C1576" s="417"/>
      <c r="D1576" s="418"/>
      <c r="E1576" s="17"/>
      <c r="F1576" s="164">
        <f>SUM(F1568+F1570+F1572+F1574)</f>
        <v>0</v>
      </c>
      <c r="G1576" s="164">
        <f t="shared" ref="G1576:L1576" si="421">SUM(G1568+G1570+G1572+G1574)</f>
        <v>0</v>
      </c>
      <c r="H1576" s="164">
        <f t="shared" si="421"/>
        <v>0</v>
      </c>
      <c r="I1576" s="164">
        <f t="shared" si="421"/>
        <v>0</v>
      </c>
      <c r="J1576" s="164">
        <f t="shared" si="421"/>
        <v>0</v>
      </c>
      <c r="K1576" s="164">
        <f t="shared" si="421"/>
        <v>0</v>
      </c>
      <c r="L1576" s="164">
        <f t="shared" si="421"/>
        <v>0</v>
      </c>
    </row>
    <row r="1577" spans="1:12" x14ac:dyDescent="0.2">
      <c r="A1577" s="2"/>
      <c r="B1577" s="2"/>
      <c r="C1577" s="421"/>
      <c r="D1577" s="421"/>
      <c r="E1577" s="2"/>
      <c r="F1577" s="2"/>
      <c r="G1577" s="2"/>
      <c r="H1577" s="2"/>
      <c r="I1577" s="2"/>
      <c r="J1577" s="2"/>
      <c r="K1577" s="2"/>
      <c r="L1577" s="2"/>
    </row>
    <row r="1578" spans="1:12" ht="12.75" customHeight="1" x14ac:dyDescent="0.2">
      <c r="A1578" s="427" t="s">
        <v>5</v>
      </c>
      <c r="B1578" s="427"/>
      <c r="C1578" s="427"/>
      <c r="D1578" s="427"/>
      <c r="E1578" s="2"/>
      <c r="F1578" s="435" t="s">
        <v>16</v>
      </c>
      <c r="G1578" s="435"/>
      <c r="H1578" s="435"/>
      <c r="I1578" s="435"/>
      <c r="J1578" s="435"/>
      <c r="K1578" s="435"/>
      <c r="L1578" s="435"/>
    </row>
    <row r="1579" spans="1:12" ht="12.75" customHeight="1" x14ac:dyDescent="0.2">
      <c r="A1579" s="11" t="s">
        <v>53</v>
      </c>
      <c r="B1579" s="11" t="s">
        <v>54</v>
      </c>
      <c r="C1579" s="428" t="s">
        <v>55</v>
      </c>
      <c r="D1579" s="429"/>
      <c r="E1579" s="11" t="s">
        <v>56</v>
      </c>
      <c r="F1579" s="434" t="s">
        <v>57</v>
      </c>
      <c r="G1579" s="388"/>
      <c r="H1579" s="388"/>
      <c r="I1579" s="389"/>
      <c r="J1579" s="12"/>
    </row>
    <row r="1580" spans="1:12" ht="25.5" customHeight="1" x14ac:dyDescent="0.2">
      <c r="A1580" s="13"/>
      <c r="B1580" s="13" t="s">
        <v>58</v>
      </c>
      <c r="C1580" s="419" t="s">
        <v>59</v>
      </c>
      <c r="D1580" s="420"/>
      <c r="E1580" s="14" t="s">
        <v>60</v>
      </c>
      <c r="F1580" s="12" t="s">
        <v>294</v>
      </c>
      <c r="G1580" s="12" t="s">
        <v>295</v>
      </c>
      <c r="H1580" s="18" t="s">
        <v>296</v>
      </c>
      <c r="I1580" s="12" t="s">
        <v>66</v>
      </c>
      <c r="J1580" s="12" t="s">
        <v>297</v>
      </c>
    </row>
    <row r="1581" spans="1:12" x14ac:dyDescent="0.2">
      <c r="A1581" s="15">
        <f>COUNT(A1582)</f>
        <v>0</v>
      </c>
      <c r="B1581" s="167" t="s">
        <v>33</v>
      </c>
      <c r="C1581" s="413"/>
      <c r="D1581" s="414"/>
      <c r="E1581" s="167"/>
      <c r="F1581" s="6">
        <f>SUM(F1582)</f>
        <v>0</v>
      </c>
      <c r="G1581" s="6">
        <f t="shared" ref="G1581" si="422">SUM(G1582)</f>
        <v>0</v>
      </c>
      <c r="H1581" s="6">
        <f t="shared" ref="H1581" si="423">SUM(H1582)</f>
        <v>0</v>
      </c>
      <c r="I1581" s="6">
        <f t="shared" ref="I1581" si="424">SUM(I1582)</f>
        <v>0</v>
      </c>
      <c r="J1581" s="6">
        <f t="shared" ref="J1581" si="425">SUM(J1582)</f>
        <v>0</v>
      </c>
    </row>
    <row r="1582" spans="1:12" ht="25.5" x14ac:dyDescent="0.2">
      <c r="A1582" s="8"/>
      <c r="B1582" s="166"/>
      <c r="C1582" s="415" t="s">
        <v>226</v>
      </c>
      <c r="D1582" s="416"/>
      <c r="E1582" s="166" t="s">
        <v>227</v>
      </c>
      <c r="F1582" s="8"/>
      <c r="G1582" s="8"/>
      <c r="H1582" s="8"/>
      <c r="I1582" s="8"/>
      <c r="J1582" s="8"/>
    </row>
    <row r="1583" spans="1:12" x14ac:dyDescent="0.2">
      <c r="A1583" s="15">
        <f>COUNT(A1584)</f>
        <v>0</v>
      </c>
      <c r="B1583" s="167" t="s">
        <v>34</v>
      </c>
      <c r="C1583" s="413"/>
      <c r="D1583" s="414"/>
      <c r="E1583" s="167"/>
      <c r="F1583" s="6">
        <f>SUM(F1584)</f>
        <v>0</v>
      </c>
      <c r="G1583" s="6">
        <f t="shared" ref="G1583" si="426">SUM(G1584)</f>
        <v>0</v>
      </c>
      <c r="H1583" s="6">
        <f t="shared" ref="H1583" si="427">SUM(H1584)</f>
        <v>0</v>
      </c>
      <c r="I1583" s="6">
        <f t="shared" ref="I1583" si="428">SUM(I1584)</f>
        <v>0</v>
      </c>
      <c r="J1583" s="6">
        <f t="shared" ref="J1583" si="429">SUM(J1584)</f>
        <v>0</v>
      </c>
    </row>
    <row r="1584" spans="1:12" ht="25.5" x14ac:dyDescent="0.2">
      <c r="A1584" s="8"/>
      <c r="B1584" s="166"/>
      <c r="C1584" s="415" t="s">
        <v>226</v>
      </c>
      <c r="D1584" s="416"/>
      <c r="E1584" s="166" t="s">
        <v>227</v>
      </c>
      <c r="F1584" s="8"/>
      <c r="G1584" s="8"/>
      <c r="H1584" s="8"/>
      <c r="I1584" s="8"/>
      <c r="J1584" s="8"/>
    </row>
    <row r="1585" spans="1:12" x14ac:dyDescent="0.2">
      <c r="A1585" s="15">
        <f>COUNT(A1586)</f>
        <v>0</v>
      </c>
      <c r="B1585" s="167" t="s">
        <v>35</v>
      </c>
      <c r="C1585" s="413"/>
      <c r="D1585" s="414"/>
      <c r="E1585" s="167"/>
      <c r="F1585" s="6">
        <f>SUM(F1586)</f>
        <v>0</v>
      </c>
      <c r="G1585" s="6">
        <f t="shared" ref="G1585" si="430">SUM(G1586)</f>
        <v>0</v>
      </c>
      <c r="H1585" s="6">
        <f t="shared" ref="H1585" si="431">SUM(H1586)</f>
        <v>0</v>
      </c>
      <c r="I1585" s="6">
        <f t="shared" ref="I1585" si="432">SUM(I1586)</f>
        <v>0</v>
      </c>
      <c r="J1585" s="6">
        <f t="shared" ref="J1585" si="433">SUM(J1586)</f>
        <v>0</v>
      </c>
    </row>
    <row r="1586" spans="1:12" ht="25.5" x14ac:dyDescent="0.2">
      <c r="A1586" s="8"/>
      <c r="B1586" s="166"/>
      <c r="C1586" s="415" t="s">
        <v>226</v>
      </c>
      <c r="D1586" s="416"/>
      <c r="E1586" s="166" t="s">
        <v>227</v>
      </c>
      <c r="F1586" s="8"/>
      <c r="G1586" s="8"/>
      <c r="H1586" s="8"/>
      <c r="I1586" s="8"/>
      <c r="J1586" s="8"/>
    </row>
    <row r="1587" spans="1:12" x14ac:dyDescent="0.2">
      <c r="A1587" s="15">
        <f>COUNT(A1588)</f>
        <v>0</v>
      </c>
      <c r="B1587" s="167" t="s">
        <v>36</v>
      </c>
      <c r="C1587" s="413"/>
      <c r="D1587" s="414"/>
      <c r="E1587" s="167"/>
      <c r="F1587" s="6">
        <f>SUM(F1588)</f>
        <v>0</v>
      </c>
      <c r="G1587" s="6">
        <f t="shared" ref="G1587" si="434">SUM(G1588)</f>
        <v>0</v>
      </c>
      <c r="H1587" s="6">
        <f t="shared" ref="H1587" si="435">SUM(H1588)</f>
        <v>0</v>
      </c>
      <c r="I1587" s="6">
        <f t="shared" ref="I1587" si="436">SUM(I1588)</f>
        <v>0</v>
      </c>
      <c r="J1587" s="6">
        <f t="shared" ref="J1587" si="437">SUM(J1588)</f>
        <v>0</v>
      </c>
    </row>
    <row r="1588" spans="1:12" ht="25.5" x14ac:dyDescent="0.2">
      <c r="A1588" s="8"/>
      <c r="B1588" s="166"/>
      <c r="C1588" s="415" t="s">
        <v>226</v>
      </c>
      <c r="D1588" s="416"/>
      <c r="E1588" s="166" t="s">
        <v>227</v>
      </c>
      <c r="F1588" s="8"/>
      <c r="G1588" s="8"/>
      <c r="H1588" s="8"/>
      <c r="I1588" s="8"/>
      <c r="J1588" s="8"/>
    </row>
    <row r="1589" spans="1:12" x14ac:dyDescent="0.2">
      <c r="A1589" s="16">
        <f>SUM(A1581+A1583+A1585+A1587)</f>
        <v>0</v>
      </c>
      <c r="B1589" s="17"/>
      <c r="C1589" s="417"/>
      <c r="D1589" s="418"/>
      <c r="E1589" s="17"/>
      <c r="F1589" s="164">
        <f>SUM(F1581+F1583+F1585+F1587)</f>
        <v>0</v>
      </c>
      <c r="G1589" s="164">
        <f t="shared" ref="G1589:J1589" si="438">SUM(G1581+G1583+G1585+G1587)</f>
        <v>0</v>
      </c>
      <c r="H1589" s="164">
        <f t="shared" si="438"/>
        <v>0</v>
      </c>
      <c r="I1589" s="164">
        <f t="shared" si="438"/>
        <v>0</v>
      </c>
      <c r="J1589" s="164">
        <f t="shared" si="438"/>
        <v>0</v>
      </c>
    </row>
    <row r="1590" spans="1:12" x14ac:dyDescent="0.2">
      <c r="A1590" s="2"/>
      <c r="B1590" s="2"/>
      <c r="C1590" s="421"/>
      <c r="D1590" s="421"/>
      <c r="E1590" s="2"/>
      <c r="F1590" s="2"/>
      <c r="G1590" s="2"/>
      <c r="H1590" s="2"/>
      <c r="I1590" s="2"/>
      <c r="J1590" s="2"/>
      <c r="K1590" s="2"/>
      <c r="L1590" s="2"/>
    </row>
    <row r="1591" spans="1:12" ht="12.75" customHeight="1" x14ac:dyDescent="0.2">
      <c r="A1591" s="427" t="s">
        <v>6</v>
      </c>
      <c r="B1591" s="427"/>
      <c r="C1591" s="427"/>
      <c r="D1591" s="427"/>
      <c r="E1591" s="2"/>
      <c r="F1591" s="435" t="s">
        <v>16</v>
      </c>
      <c r="G1591" s="435"/>
      <c r="H1591" s="435"/>
      <c r="I1591" s="435"/>
      <c r="J1591" s="435"/>
      <c r="K1591" s="435"/>
      <c r="L1591" s="435"/>
    </row>
    <row r="1592" spans="1:12" ht="12.75" customHeight="1" x14ac:dyDescent="0.2">
      <c r="A1592" s="11" t="s">
        <v>53</v>
      </c>
      <c r="B1592" s="11" t="s">
        <v>54</v>
      </c>
      <c r="C1592" s="428" t="s">
        <v>55</v>
      </c>
      <c r="D1592" s="429"/>
      <c r="E1592" s="19" t="s">
        <v>56</v>
      </c>
      <c r="F1592" s="436" t="s">
        <v>57</v>
      </c>
      <c r="G1592" s="437"/>
      <c r="H1592" s="438"/>
    </row>
    <row r="1593" spans="1:12" ht="25.5" customHeight="1" x14ac:dyDescent="0.2">
      <c r="A1593" s="13"/>
      <c r="B1593" s="13" t="s">
        <v>58</v>
      </c>
      <c r="C1593" s="419" t="s">
        <v>59</v>
      </c>
      <c r="D1593" s="420"/>
      <c r="E1593" s="14" t="s">
        <v>60</v>
      </c>
      <c r="F1593" s="12" t="s">
        <v>380</v>
      </c>
      <c r="G1593" s="12" t="s">
        <v>381</v>
      </c>
      <c r="H1593" s="12" t="s">
        <v>66</v>
      </c>
    </row>
    <row r="1594" spans="1:12" x14ac:dyDescent="0.2">
      <c r="A1594" s="15">
        <f>COUNT(A1595)</f>
        <v>0</v>
      </c>
      <c r="B1594" s="5" t="s">
        <v>47</v>
      </c>
      <c r="C1594" s="413"/>
      <c r="D1594" s="414"/>
      <c r="E1594" s="5"/>
      <c r="F1594" s="6">
        <f>SUM(F1595)</f>
        <v>0</v>
      </c>
      <c r="G1594" s="6">
        <f t="shared" ref="G1594" si="439">SUM(G1595)</f>
        <v>0</v>
      </c>
      <c r="H1594" s="6">
        <f t="shared" ref="H1594" si="440">SUM(H1595)</f>
        <v>0</v>
      </c>
    </row>
    <row r="1595" spans="1:12" ht="25.5" x14ac:dyDescent="0.2">
      <c r="A1595" s="8"/>
      <c r="B1595" s="7"/>
      <c r="C1595" s="415" t="s">
        <v>226</v>
      </c>
      <c r="D1595" s="416"/>
      <c r="E1595" s="7" t="s">
        <v>227</v>
      </c>
      <c r="F1595" s="8"/>
      <c r="G1595" s="8"/>
      <c r="H1595" s="8"/>
    </row>
    <row r="1596" spans="1:12" x14ac:dyDescent="0.2">
      <c r="A1596" s="15">
        <f>COUNT(A1597)</f>
        <v>0</v>
      </c>
      <c r="B1596" s="5" t="s">
        <v>48</v>
      </c>
      <c r="C1596" s="413"/>
      <c r="D1596" s="414"/>
      <c r="E1596" s="5"/>
      <c r="F1596" s="6">
        <f>SUM(F1597)</f>
        <v>0</v>
      </c>
      <c r="G1596" s="6">
        <f t="shared" ref="G1596" si="441">SUM(G1597)</f>
        <v>0</v>
      </c>
      <c r="H1596" s="6">
        <f t="shared" ref="H1596" si="442">SUM(H1597)</f>
        <v>0</v>
      </c>
    </row>
    <row r="1597" spans="1:12" ht="25.5" x14ac:dyDescent="0.2">
      <c r="A1597" s="8"/>
      <c r="B1597" s="7"/>
      <c r="C1597" s="415" t="s">
        <v>226</v>
      </c>
      <c r="D1597" s="416"/>
      <c r="E1597" s="7" t="s">
        <v>227</v>
      </c>
      <c r="F1597" s="8"/>
      <c r="G1597" s="8"/>
      <c r="H1597" s="8"/>
    </row>
    <row r="1598" spans="1:12" x14ac:dyDescent="0.2">
      <c r="A1598" s="15">
        <f>COUNT(A1599)</f>
        <v>0</v>
      </c>
      <c r="B1598" s="5" t="s">
        <v>49</v>
      </c>
      <c r="C1598" s="413"/>
      <c r="D1598" s="414"/>
      <c r="E1598" s="5"/>
      <c r="F1598" s="6">
        <f>SUM(F1599)</f>
        <v>0</v>
      </c>
      <c r="G1598" s="6">
        <f t="shared" ref="G1598" si="443">SUM(G1599)</f>
        <v>0</v>
      </c>
      <c r="H1598" s="6">
        <f t="shared" ref="H1598" si="444">SUM(H1599)</f>
        <v>0</v>
      </c>
    </row>
    <row r="1599" spans="1:12" ht="25.5" x14ac:dyDescent="0.2">
      <c r="A1599" s="8"/>
      <c r="B1599" s="7"/>
      <c r="C1599" s="415" t="s">
        <v>226</v>
      </c>
      <c r="D1599" s="416"/>
      <c r="E1599" s="7" t="s">
        <v>227</v>
      </c>
      <c r="F1599" s="8"/>
      <c r="G1599" s="8"/>
      <c r="H1599" s="8"/>
    </row>
    <row r="1600" spans="1:12" x14ac:dyDescent="0.2">
      <c r="A1600" s="15">
        <f>COUNT(A1601)</f>
        <v>0</v>
      </c>
      <c r="B1600" s="5" t="s">
        <v>50</v>
      </c>
      <c r="C1600" s="413"/>
      <c r="D1600" s="414"/>
      <c r="E1600" s="5"/>
      <c r="F1600" s="6">
        <f>SUM(F1601)</f>
        <v>0</v>
      </c>
      <c r="G1600" s="6">
        <f t="shared" ref="G1600" si="445">SUM(G1601)</f>
        <v>0</v>
      </c>
      <c r="H1600" s="6">
        <f t="shared" ref="H1600" si="446">SUM(H1601)</f>
        <v>0</v>
      </c>
    </row>
    <row r="1601" spans="1:12" ht="25.5" x14ac:dyDescent="0.2">
      <c r="A1601" s="8"/>
      <c r="B1601" s="7"/>
      <c r="C1601" s="415" t="s">
        <v>226</v>
      </c>
      <c r="D1601" s="416"/>
      <c r="E1601" s="7" t="s">
        <v>227</v>
      </c>
      <c r="F1601" s="8"/>
      <c r="G1601" s="8"/>
      <c r="H1601" s="8"/>
    </row>
    <row r="1602" spans="1:12" x14ac:dyDescent="0.2">
      <c r="A1602" s="16">
        <f>SUM(A1594+A1596+A1598+A1600)</f>
        <v>0</v>
      </c>
      <c r="B1602" s="5" t="s">
        <v>51</v>
      </c>
      <c r="C1602" s="413"/>
      <c r="D1602" s="414"/>
      <c r="E1602" s="5"/>
      <c r="F1602" s="164">
        <f>SUM(F1594+F1596+F1598+F1600)</f>
        <v>0</v>
      </c>
      <c r="G1602" s="164">
        <f t="shared" ref="G1602:H1602" si="447">SUM(G1594+G1596+G1598+G1600)</f>
        <v>0</v>
      </c>
      <c r="H1602" s="164">
        <f t="shared" si="447"/>
        <v>0</v>
      </c>
    </row>
    <row r="1603" spans="1:12" ht="25.5" x14ac:dyDescent="0.2">
      <c r="A1603" s="8"/>
      <c r="B1603" s="7"/>
      <c r="C1603" s="415" t="s">
        <v>226</v>
      </c>
      <c r="D1603" s="416"/>
      <c r="E1603" s="7" t="s">
        <v>227</v>
      </c>
      <c r="F1603" s="8"/>
      <c r="G1603" s="8"/>
      <c r="H1603" s="8"/>
    </row>
    <row r="1604" spans="1:12" x14ac:dyDescent="0.2">
      <c r="A1604" s="2"/>
      <c r="B1604" s="2"/>
      <c r="C1604" s="421"/>
      <c r="D1604" s="421"/>
      <c r="E1604" s="2"/>
      <c r="F1604" s="2"/>
      <c r="G1604" s="2"/>
      <c r="H1604" s="2"/>
      <c r="I1604" s="2"/>
      <c r="J1604" s="2"/>
      <c r="K1604" s="2"/>
      <c r="L1604" s="2"/>
    </row>
    <row r="1605" spans="1:12" x14ac:dyDescent="0.2">
      <c r="A1605" s="2"/>
      <c r="B1605" s="2"/>
      <c r="C1605" s="432"/>
      <c r="D1605" s="432"/>
      <c r="E1605" s="2"/>
      <c r="F1605" s="2"/>
      <c r="G1605" s="2"/>
      <c r="H1605" s="2"/>
      <c r="I1605" s="2"/>
      <c r="J1605" s="2"/>
      <c r="K1605" s="2"/>
      <c r="L1605" s="2"/>
    </row>
    <row r="1606" spans="1:12" ht="18" customHeight="1" x14ac:dyDescent="0.2">
      <c r="A1606" s="408" t="s">
        <v>17</v>
      </c>
      <c r="B1606" s="408"/>
      <c r="C1606" s="408"/>
      <c r="D1606" s="408"/>
      <c r="E1606" s="1"/>
      <c r="F1606" s="1"/>
      <c r="G1606" s="1"/>
      <c r="H1606" s="1"/>
      <c r="I1606" s="1"/>
      <c r="J1606" s="1"/>
      <c r="K1606" s="1"/>
      <c r="L1606" s="1"/>
    </row>
    <row r="1607" spans="1:12" x14ac:dyDescent="0.2">
      <c r="A1607" s="3"/>
      <c r="B1607" s="3"/>
      <c r="C1607" s="409"/>
      <c r="D1607" s="409"/>
      <c r="E1607" s="3"/>
      <c r="F1607" s="3"/>
      <c r="G1607" s="3"/>
      <c r="H1607" s="3"/>
      <c r="I1607" s="3"/>
      <c r="J1607" s="3"/>
      <c r="K1607" s="3"/>
      <c r="L1607" s="3"/>
    </row>
    <row r="1608" spans="1:12" ht="12.75" customHeight="1" x14ac:dyDescent="0.2">
      <c r="A1608" s="427" t="s">
        <v>1</v>
      </c>
      <c r="B1608" s="427"/>
      <c r="C1608" s="427"/>
      <c r="D1608" s="427"/>
      <c r="E1608" s="2"/>
      <c r="F1608" s="433" t="s">
        <v>17</v>
      </c>
      <c r="G1608" s="433"/>
      <c r="H1608" s="433"/>
      <c r="I1608" s="433"/>
      <c r="J1608" s="433"/>
      <c r="K1608" s="433"/>
      <c r="L1608" s="433"/>
    </row>
    <row r="1609" spans="1:12" ht="12.75" customHeight="1" x14ac:dyDescent="0.2">
      <c r="A1609" s="11" t="s">
        <v>53</v>
      </c>
      <c r="B1609" s="11" t="s">
        <v>54</v>
      </c>
      <c r="C1609" s="428" t="s">
        <v>55</v>
      </c>
      <c r="D1609" s="429"/>
      <c r="E1609" s="11" t="s">
        <v>56</v>
      </c>
      <c r="F1609" s="12"/>
      <c r="G1609" s="434" t="s">
        <v>57</v>
      </c>
      <c r="H1609" s="388"/>
      <c r="I1609" s="388"/>
      <c r="J1609" s="388"/>
      <c r="K1609" s="389"/>
      <c r="L1609" s="12"/>
    </row>
    <row r="1610" spans="1:12" ht="25.5" customHeight="1" x14ac:dyDescent="0.2">
      <c r="A1610" s="13"/>
      <c r="B1610" s="13" t="s">
        <v>58</v>
      </c>
      <c r="C1610" s="419" t="s">
        <v>59</v>
      </c>
      <c r="D1610" s="420"/>
      <c r="E1610" s="14" t="s">
        <v>60</v>
      </c>
      <c r="F1610" s="12" t="s">
        <v>61</v>
      </c>
      <c r="G1610" s="12" t="s">
        <v>62</v>
      </c>
      <c r="H1610" s="12" t="s">
        <v>63</v>
      </c>
      <c r="I1610" s="12" t="s">
        <v>64</v>
      </c>
      <c r="J1610" s="12" t="s">
        <v>65</v>
      </c>
      <c r="K1610" s="12" t="s">
        <v>66</v>
      </c>
      <c r="L1610" s="12" t="s">
        <v>67</v>
      </c>
    </row>
    <row r="1611" spans="1:12" x14ac:dyDescent="0.2">
      <c r="A1611" s="15">
        <f>COUNT(A1612:A1612)</f>
        <v>1</v>
      </c>
      <c r="B1611" s="5" t="s">
        <v>33</v>
      </c>
      <c r="C1611" s="413"/>
      <c r="D1611" s="414"/>
      <c r="E1611" s="5"/>
      <c r="F1611" s="6">
        <f t="shared" ref="F1611:L1611" si="448">SUM(F1612:F1612)</f>
        <v>13</v>
      </c>
      <c r="G1611" s="6">
        <f t="shared" si="448"/>
        <v>2</v>
      </c>
      <c r="H1611" s="6">
        <f t="shared" si="448"/>
        <v>0</v>
      </c>
      <c r="I1611" s="6">
        <f t="shared" si="448"/>
        <v>0</v>
      </c>
      <c r="J1611" s="6">
        <f t="shared" si="448"/>
        <v>0</v>
      </c>
      <c r="K1611" s="6">
        <f t="shared" si="448"/>
        <v>15</v>
      </c>
      <c r="L1611" s="6">
        <f t="shared" si="448"/>
        <v>30</v>
      </c>
    </row>
    <row r="1612" spans="1:12" ht="63.75" customHeight="1" x14ac:dyDescent="0.2">
      <c r="A1612" s="162">
        <v>1</v>
      </c>
      <c r="B1612" s="7" t="s">
        <v>1530</v>
      </c>
      <c r="C1612" s="415" t="s">
        <v>1531</v>
      </c>
      <c r="D1612" s="416"/>
      <c r="E1612" s="7" t="s">
        <v>3388</v>
      </c>
      <c r="F1612" s="8">
        <v>13</v>
      </c>
      <c r="G1612" s="8">
        <v>2</v>
      </c>
      <c r="H1612" s="8"/>
      <c r="I1612" s="8"/>
      <c r="J1612" s="8"/>
      <c r="K1612" s="8">
        <v>15</v>
      </c>
      <c r="L1612" s="8">
        <v>30</v>
      </c>
    </row>
    <row r="1613" spans="1:12" x14ac:dyDescent="0.2">
      <c r="A1613" s="15">
        <f>COUNT(A1614:A1639)</f>
        <v>26</v>
      </c>
      <c r="B1613" s="5" t="s">
        <v>34</v>
      </c>
      <c r="C1613" s="413"/>
      <c r="D1613" s="414"/>
      <c r="E1613" s="5"/>
      <c r="F1613" s="6">
        <f t="shared" ref="F1613:L1613" si="449">SUM(F1614:F1639)</f>
        <v>1008</v>
      </c>
      <c r="G1613" s="6">
        <f t="shared" si="449"/>
        <v>14</v>
      </c>
      <c r="H1613" s="6">
        <f t="shared" si="449"/>
        <v>12</v>
      </c>
      <c r="I1613" s="6">
        <f t="shared" si="449"/>
        <v>0</v>
      </c>
      <c r="J1613" s="6">
        <f t="shared" si="449"/>
        <v>0</v>
      </c>
      <c r="K1613" s="6">
        <f t="shared" si="449"/>
        <v>1034</v>
      </c>
      <c r="L1613" s="6">
        <f t="shared" si="449"/>
        <v>1898</v>
      </c>
    </row>
    <row r="1614" spans="1:12" ht="38.25" customHeight="1" x14ac:dyDescent="0.2">
      <c r="A1614" s="162">
        <v>1</v>
      </c>
      <c r="B1614" s="7" t="s">
        <v>1532</v>
      </c>
      <c r="C1614" s="415" t="s">
        <v>1533</v>
      </c>
      <c r="D1614" s="416"/>
      <c r="E1614" s="7" t="s">
        <v>3389</v>
      </c>
      <c r="F1614" s="8">
        <v>23</v>
      </c>
      <c r="G1614" s="8">
        <v>2</v>
      </c>
      <c r="H1614" s="8"/>
      <c r="I1614" s="8"/>
      <c r="J1614" s="8"/>
      <c r="K1614" s="8">
        <v>25</v>
      </c>
      <c r="L1614" s="8">
        <v>54</v>
      </c>
    </row>
    <row r="1615" spans="1:12" ht="38.25" customHeight="1" x14ac:dyDescent="0.2">
      <c r="A1615" s="162">
        <v>1</v>
      </c>
      <c r="B1615" s="141" t="s">
        <v>1534</v>
      </c>
      <c r="C1615" s="415" t="s">
        <v>1535</v>
      </c>
      <c r="D1615" s="416"/>
      <c r="E1615" s="7" t="s">
        <v>3390</v>
      </c>
      <c r="F1615" s="8">
        <v>42</v>
      </c>
      <c r="G1615" s="8"/>
      <c r="H1615" s="8"/>
      <c r="I1615" s="8"/>
      <c r="J1615" s="8"/>
      <c r="K1615" s="8">
        <v>42</v>
      </c>
      <c r="L1615" s="8">
        <v>84</v>
      </c>
    </row>
    <row r="1616" spans="1:12" ht="38.25" customHeight="1" x14ac:dyDescent="0.2">
      <c r="A1616" s="162">
        <v>1</v>
      </c>
      <c r="B1616" s="141" t="s">
        <v>1512</v>
      </c>
      <c r="C1616" s="415" t="s">
        <v>1536</v>
      </c>
      <c r="D1616" s="416"/>
      <c r="E1616" s="7" t="s">
        <v>3391</v>
      </c>
      <c r="F1616" s="8">
        <v>61</v>
      </c>
      <c r="G1616" s="8"/>
      <c r="H1616" s="8"/>
      <c r="I1616" s="8"/>
      <c r="J1616" s="8"/>
      <c r="K1616" s="8">
        <v>61</v>
      </c>
      <c r="L1616" s="8">
        <v>124</v>
      </c>
    </row>
    <row r="1617" spans="1:13" ht="38.25" customHeight="1" x14ac:dyDescent="0.2">
      <c r="A1617" s="162">
        <v>1</v>
      </c>
      <c r="B1617" s="141" t="s">
        <v>1005</v>
      </c>
      <c r="C1617" s="415" t="s">
        <v>1537</v>
      </c>
      <c r="D1617" s="416"/>
      <c r="E1617" s="7" t="s">
        <v>3392</v>
      </c>
      <c r="F1617" s="8">
        <v>18</v>
      </c>
      <c r="G1617" s="8"/>
      <c r="H1617" s="8"/>
      <c r="I1617" s="8"/>
      <c r="J1617" s="8"/>
      <c r="K1617" s="8">
        <v>18</v>
      </c>
      <c r="L1617" s="8">
        <v>36</v>
      </c>
    </row>
    <row r="1618" spans="1:13" ht="38.25" customHeight="1" x14ac:dyDescent="0.2">
      <c r="A1618" s="162">
        <v>1</v>
      </c>
      <c r="B1618" s="141" t="s">
        <v>1538</v>
      </c>
      <c r="C1618" s="415" t="s">
        <v>1539</v>
      </c>
      <c r="D1618" s="416"/>
      <c r="E1618" s="7" t="s">
        <v>3393</v>
      </c>
      <c r="F1618" s="8">
        <v>18</v>
      </c>
      <c r="G1618" s="8"/>
      <c r="H1618" s="8"/>
      <c r="I1618" s="8"/>
      <c r="J1618" s="8"/>
      <c r="K1618" s="8">
        <v>18</v>
      </c>
      <c r="L1618" s="8">
        <v>36</v>
      </c>
    </row>
    <row r="1619" spans="1:13" ht="76.5" customHeight="1" x14ac:dyDescent="0.2">
      <c r="A1619" s="162">
        <v>1</v>
      </c>
      <c r="B1619" s="141" t="s">
        <v>1540</v>
      </c>
      <c r="C1619" s="415" t="s">
        <v>1541</v>
      </c>
      <c r="D1619" s="416"/>
      <c r="E1619" s="7" t="s">
        <v>3598</v>
      </c>
      <c r="F1619" s="8">
        <v>22</v>
      </c>
      <c r="G1619" s="8">
        <v>1</v>
      </c>
      <c r="H1619" s="8"/>
      <c r="I1619" s="8"/>
      <c r="J1619" s="8"/>
      <c r="K1619" s="8">
        <v>23</v>
      </c>
      <c r="L1619" s="8">
        <v>52</v>
      </c>
    </row>
    <row r="1620" spans="1:13" ht="38.25" customHeight="1" x14ac:dyDescent="0.2">
      <c r="A1620" s="162">
        <v>1</v>
      </c>
      <c r="B1620" s="141" t="s">
        <v>1542</v>
      </c>
      <c r="C1620" s="415" t="s">
        <v>1543</v>
      </c>
      <c r="D1620" s="416"/>
      <c r="E1620" s="7" t="s">
        <v>3600</v>
      </c>
      <c r="F1620" s="8">
        <v>17</v>
      </c>
      <c r="G1620" s="8"/>
      <c r="H1620" s="8">
        <v>1</v>
      </c>
      <c r="I1620" s="8"/>
      <c r="J1620" s="8"/>
      <c r="K1620" s="8">
        <v>18</v>
      </c>
      <c r="L1620" s="8">
        <v>32</v>
      </c>
      <c r="M1620" s="138"/>
    </row>
    <row r="1621" spans="1:13" ht="38.25" customHeight="1" x14ac:dyDescent="0.2">
      <c r="A1621" s="162">
        <v>1</v>
      </c>
      <c r="B1621" s="141" t="s">
        <v>3599</v>
      </c>
      <c r="C1621" s="415" t="s">
        <v>1544</v>
      </c>
      <c r="D1621" s="416"/>
      <c r="E1621" s="7" t="s">
        <v>3394</v>
      </c>
      <c r="F1621" s="8">
        <v>34</v>
      </c>
      <c r="G1621" s="8"/>
      <c r="H1621" s="8"/>
      <c r="I1621" s="8"/>
      <c r="J1621" s="8"/>
      <c r="K1621" s="8">
        <v>34</v>
      </c>
      <c r="L1621" s="8">
        <v>64</v>
      </c>
    </row>
    <row r="1622" spans="1:13" s="138" customFormat="1" ht="38.25" customHeight="1" x14ac:dyDescent="0.2">
      <c r="A1622" s="162">
        <v>1</v>
      </c>
      <c r="B1622" s="141" t="s">
        <v>2237</v>
      </c>
      <c r="C1622" s="453" t="s">
        <v>1549</v>
      </c>
      <c r="D1622" s="454"/>
      <c r="E1622" s="135" t="s">
        <v>3395</v>
      </c>
      <c r="F1622" s="8">
        <v>211</v>
      </c>
      <c r="G1622" s="8"/>
      <c r="H1622" s="8">
        <v>4</v>
      </c>
      <c r="I1622" s="8"/>
      <c r="J1622" s="8"/>
      <c r="K1622" s="8">
        <v>215</v>
      </c>
      <c r="L1622" s="8">
        <v>354</v>
      </c>
      <c r="M1622"/>
    </row>
    <row r="1623" spans="1:13" ht="63.75" customHeight="1" x14ac:dyDescent="0.2">
      <c r="A1623" s="162">
        <v>1</v>
      </c>
      <c r="B1623" s="141" t="s">
        <v>1545</v>
      </c>
      <c r="C1623" s="415" t="s">
        <v>1546</v>
      </c>
      <c r="D1623" s="416"/>
      <c r="E1623" s="7" t="s">
        <v>3396</v>
      </c>
      <c r="F1623" s="8">
        <v>35</v>
      </c>
      <c r="G1623" s="8"/>
      <c r="H1623" s="8">
        <v>2</v>
      </c>
      <c r="I1623" s="8"/>
      <c r="J1623" s="8"/>
      <c r="K1623" s="8">
        <v>37</v>
      </c>
      <c r="L1623" s="8">
        <v>76</v>
      </c>
    </row>
    <row r="1624" spans="1:13" ht="38.25" customHeight="1" x14ac:dyDescent="0.2">
      <c r="A1624" s="162">
        <v>1</v>
      </c>
      <c r="B1624" s="141" t="s">
        <v>1547</v>
      </c>
      <c r="C1624" s="415" t="s">
        <v>1548</v>
      </c>
      <c r="D1624" s="416"/>
      <c r="E1624" s="7" t="s">
        <v>2871</v>
      </c>
      <c r="F1624" s="8">
        <v>17</v>
      </c>
      <c r="G1624" s="8"/>
      <c r="H1624" s="8"/>
      <c r="I1624" s="8"/>
      <c r="J1624" s="8"/>
      <c r="K1624" s="8">
        <v>17</v>
      </c>
      <c r="L1624" s="8">
        <v>34</v>
      </c>
    </row>
    <row r="1625" spans="1:13" ht="25.5" customHeight="1" x14ac:dyDescent="0.2">
      <c r="A1625" s="162">
        <v>1</v>
      </c>
      <c r="B1625" s="141" t="s">
        <v>1551</v>
      </c>
      <c r="C1625" s="415" t="s">
        <v>1552</v>
      </c>
      <c r="D1625" s="416"/>
      <c r="E1625" s="7" t="s">
        <v>3397</v>
      </c>
      <c r="F1625" s="8">
        <v>16</v>
      </c>
      <c r="G1625" s="8"/>
      <c r="H1625" s="8">
        <v>2</v>
      </c>
      <c r="I1625" s="8"/>
      <c r="J1625" s="8"/>
      <c r="K1625" s="8">
        <v>18</v>
      </c>
      <c r="L1625" s="8">
        <v>36</v>
      </c>
    </row>
    <row r="1626" spans="1:13" ht="38.25" customHeight="1" x14ac:dyDescent="0.2">
      <c r="A1626" s="162">
        <v>1</v>
      </c>
      <c r="B1626" s="141" t="s">
        <v>1553</v>
      </c>
      <c r="C1626" s="415" t="s">
        <v>1554</v>
      </c>
      <c r="D1626" s="416"/>
      <c r="E1626" s="7" t="s">
        <v>3398</v>
      </c>
      <c r="F1626" s="8">
        <v>31</v>
      </c>
      <c r="G1626" s="8"/>
      <c r="H1626" s="8"/>
      <c r="I1626" s="8"/>
      <c r="J1626" s="8"/>
      <c r="K1626" s="8">
        <v>31</v>
      </c>
      <c r="L1626" s="8">
        <v>62</v>
      </c>
    </row>
    <row r="1627" spans="1:13" ht="38.25" customHeight="1" x14ac:dyDescent="0.2">
      <c r="A1627" s="162">
        <v>1</v>
      </c>
      <c r="B1627" s="141" t="s">
        <v>782</v>
      </c>
      <c r="C1627" s="415" t="s">
        <v>1555</v>
      </c>
      <c r="D1627" s="416"/>
      <c r="E1627" s="7" t="s">
        <v>3399</v>
      </c>
      <c r="F1627" s="8">
        <v>160</v>
      </c>
      <c r="G1627" s="8"/>
      <c r="H1627" s="8"/>
      <c r="I1627" s="8"/>
      <c r="J1627" s="8"/>
      <c r="K1627" s="8">
        <v>160</v>
      </c>
      <c r="L1627" s="8">
        <v>254</v>
      </c>
    </row>
    <row r="1628" spans="1:13" ht="38.25" customHeight="1" x14ac:dyDescent="0.2">
      <c r="A1628" s="162">
        <v>1</v>
      </c>
      <c r="B1628" s="141" t="s">
        <v>1556</v>
      </c>
      <c r="C1628" s="415" t="s">
        <v>2414</v>
      </c>
      <c r="D1628" s="416"/>
      <c r="E1628" s="135" t="s">
        <v>2268</v>
      </c>
      <c r="F1628" s="8">
        <v>23</v>
      </c>
      <c r="G1628" s="8">
        <v>1</v>
      </c>
      <c r="H1628" s="8">
        <v>1</v>
      </c>
      <c r="I1628" s="8"/>
      <c r="J1628" s="8"/>
      <c r="K1628" s="8">
        <v>25</v>
      </c>
      <c r="L1628" s="8">
        <v>50</v>
      </c>
    </row>
    <row r="1629" spans="1:13" ht="38.25" customHeight="1" x14ac:dyDescent="0.2">
      <c r="A1629" s="162">
        <v>1</v>
      </c>
      <c r="B1629" s="141" t="s">
        <v>1557</v>
      </c>
      <c r="C1629" s="415" t="s">
        <v>1558</v>
      </c>
      <c r="D1629" s="416"/>
      <c r="E1629" s="7" t="s">
        <v>3400</v>
      </c>
      <c r="F1629" s="8">
        <v>16</v>
      </c>
      <c r="G1629" s="8"/>
      <c r="H1629" s="8"/>
      <c r="I1629" s="8"/>
      <c r="J1629" s="8"/>
      <c r="K1629" s="8">
        <v>16</v>
      </c>
      <c r="L1629" s="8">
        <v>32</v>
      </c>
    </row>
    <row r="1630" spans="1:13" ht="38.25" customHeight="1" x14ac:dyDescent="0.2">
      <c r="A1630" s="162">
        <v>1</v>
      </c>
      <c r="B1630" s="7" t="s">
        <v>1559</v>
      </c>
      <c r="C1630" s="415" t="s">
        <v>1560</v>
      </c>
      <c r="D1630" s="416"/>
      <c r="E1630" s="7" t="s">
        <v>3401</v>
      </c>
      <c r="F1630" s="8">
        <v>19</v>
      </c>
      <c r="G1630" s="8">
        <v>2</v>
      </c>
      <c r="H1630" s="8"/>
      <c r="I1630" s="8"/>
      <c r="J1630" s="8"/>
      <c r="K1630" s="8">
        <v>21</v>
      </c>
      <c r="L1630" s="8">
        <v>41</v>
      </c>
    </row>
    <row r="1631" spans="1:13" ht="38.25" customHeight="1" x14ac:dyDescent="0.2">
      <c r="A1631" s="162">
        <v>1</v>
      </c>
      <c r="B1631" s="7" t="s">
        <v>1561</v>
      </c>
      <c r="C1631" s="415" t="s">
        <v>1562</v>
      </c>
      <c r="D1631" s="416"/>
      <c r="E1631" s="7" t="s">
        <v>3402</v>
      </c>
      <c r="F1631" s="8">
        <v>25</v>
      </c>
      <c r="G1631" s="8"/>
      <c r="H1631" s="8"/>
      <c r="I1631" s="8"/>
      <c r="J1631" s="8"/>
      <c r="K1631" s="8">
        <v>25</v>
      </c>
      <c r="L1631" s="8">
        <v>34</v>
      </c>
    </row>
    <row r="1632" spans="1:13" ht="38.25" customHeight="1" x14ac:dyDescent="0.2">
      <c r="A1632" s="162">
        <v>1</v>
      </c>
      <c r="B1632" s="7" t="s">
        <v>2417</v>
      </c>
      <c r="C1632" s="415" t="s">
        <v>2418</v>
      </c>
      <c r="D1632" s="416"/>
      <c r="E1632" s="7" t="s">
        <v>3403</v>
      </c>
      <c r="F1632" s="8">
        <v>19</v>
      </c>
      <c r="G1632" s="8"/>
      <c r="H1632" s="8">
        <v>1</v>
      </c>
      <c r="I1632" s="8"/>
      <c r="J1632" s="8"/>
      <c r="K1632" s="8">
        <v>20</v>
      </c>
      <c r="L1632" s="8">
        <v>37</v>
      </c>
    </row>
    <row r="1633" spans="1:13" ht="38.25" customHeight="1" x14ac:dyDescent="0.2">
      <c r="A1633" s="162">
        <v>1</v>
      </c>
      <c r="B1633" s="7" t="s">
        <v>2407</v>
      </c>
      <c r="C1633" s="415" t="s">
        <v>2408</v>
      </c>
      <c r="D1633" s="416"/>
      <c r="E1633" s="7" t="s">
        <v>3404</v>
      </c>
      <c r="F1633" s="8">
        <v>28</v>
      </c>
      <c r="G1633" s="8">
        <v>8</v>
      </c>
      <c r="H1633" s="8"/>
      <c r="I1633" s="8"/>
      <c r="J1633" s="8"/>
      <c r="K1633" s="8">
        <v>36</v>
      </c>
      <c r="L1633" s="8">
        <v>64</v>
      </c>
    </row>
    <row r="1634" spans="1:13" ht="38.25" customHeight="1" x14ac:dyDescent="0.2">
      <c r="A1634" s="162">
        <v>1</v>
      </c>
      <c r="B1634" s="7" t="s">
        <v>1563</v>
      </c>
      <c r="C1634" s="415" t="s">
        <v>1564</v>
      </c>
      <c r="D1634" s="416"/>
      <c r="E1634" s="7" t="s">
        <v>3405</v>
      </c>
      <c r="F1634" s="8">
        <v>49</v>
      </c>
      <c r="G1634" s="8"/>
      <c r="H1634" s="8"/>
      <c r="I1634" s="8"/>
      <c r="J1634" s="8"/>
      <c r="K1634" s="8">
        <v>49</v>
      </c>
      <c r="L1634" s="8">
        <v>101</v>
      </c>
    </row>
    <row r="1635" spans="1:13" ht="38.25" customHeight="1" x14ac:dyDescent="0.2">
      <c r="A1635" s="162">
        <v>1</v>
      </c>
      <c r="B1635" s="7" t="s">
        <v>1565</v>
      </c>
      <c r="C1635" s="415" t="s">
        <v>1566</v>
      </c>
      <c r="D1635" s="416"/>
      <c r="E1635" s="7" t="s">
        <v>3406</v>
      </c>
      <c r="F1635" s="8">
        <v>11</v>
      </c>
      <c r="G1635" s="8"/>
      <c r="H1635" s="8"/>
      <c r="I1635" s="8"/>
      <c r="J1635" s="8"/>
      <c r="K1635" s="8">
        <v>11</v>
      </c>
      <c r="L1635" s="8">
        <v>22</v>
      </c>
    </row>
    <row r="1636" spans="1:13" ht="38.25" customHeight="1" x14ac:dyDescent="0.2">
      <c r="A1636" s="162">
        <v>1</v>
      </c>
      <c r="B1636" s="7" t="s">
        <v>1567</v>
      </c>
      <c r="C1636" s="415" t="s">
        <v>1568</v>
      </c>
      <c r="D1636" s="416"/>
      <c r="E1636" s="7" t="s">
        <v>3407</v>
      </c>
      <c r="F1636" s="8">
        <v>33</v>
      </c>
      <c r="G1636" s="8"/>
      <c r="H1636" s="8"/>
      <c r="I1636" s="8"/>
      <c r="J1636" s="8"/>
      <c r="K1636" s="8">
        <v>33</v>
      </c>
      <c r="L1636" s="8">
        <v>67</v>
      </c>
    </row>
    <row r="1637" spans="1:13" ht="51" customHeight="1" x14ac:dyDescent="0.2">
      <c r="A1637" s="162">
        <v>1</v>
      </c>
      <c r="B1637" s="7" t="s">
        <v>1569</v>
      </c>
      <c r="C1637" s="415" t="s">
        <v>1570</v>
      </c>
      <c r="D1637" s="416"/>
      <c r="E1637" s="7" t="s">
        <v>2955</v>
      </c>
      <c r="F1637" s="8">
        <v>42</v>
      </c>
      <c r="G1637" s="8"/>
      <c r="H1637" s="8"/>
      <c r="I1637" s="8"/>
      <c r="J1637" s="8"/>
      <c r="K1637" s="8">
        <v>42</v>
      </c>
      <c r="L1637" s="8">
        <v>73</v>
      </c>
    </row>
    <row r="1638" spans="1:13" ht="38.25" customHeight="1" x14ac:dyDescent="0.2">
      <c r="A1638" s="162">
        <v>1</v>
      </c>
      <c r="B1638" s="278" t="s">
        <v>1571</v>
      </c>
      <c r="C1638" s="415" t="s">
        <v>1572</v>
      </c>
      <c r="D1638" s="416"/>
      <c r="E1638" s="7" t="s">
        <v>3408</v>
      </c>
      <c r="F1638" s="8">
        <v>14</v>
      </c>
      <c r="G1638" s="8"/>
      <c r="H1638" s="8">
        <v>1</v>
      </c>
      <c r="I1638" s="8"/>
      <c r="J1638" s="8"/>
      <c r="K1638" s="8">
        <v>15</v>
      </c>
      <c r="L1638" s="8">
        <v>38</v>
      </c>
    </row>
    <row r="1639" spans="1:13" ht="63.75" customHeight="1" x14ac:dyDescent="0.2">
      <c r="A1639" s="162">
        <v>1</v>
      </c>
      <c r="B1639" s="7" t="s">
        <v>1069</v>
      </c>
      <c r="C1639" s="415" t="s">
        <v>1573</v>
      </c>
      <c r="D1639" s="416"/>
      <c r="E1639" s="7" t="s">
        <v>3409</v>
      </c>
      <c r="F1639" s="8">
        <v>24</v>
      </c>
      <c r="G1639" s="8"/>
      <c r="H1639" s="8"/>
      <c r="I1639" s="8"/>
      <c r="J1639" s="8"/>
      <c r="K1639" s="8">
        <v>24</v>
      </c>
      <c r="L1639" s="8">
        <v>41</v>
      </c>
    </row>
    <row r="1640" spans="1:13" x14ac:dyDescent="0.2">
      <c r="A1640" s="15">
        <f>COUNT(A1641:A1669)</f>
        <v>29</v>
      </c>
      <c r="B1640" s="5" t="s">
        <v>35</v>
      </c>
      <c r="C1640" s="413"/>
      <c r="D1640" s="414"/>
      <c r="E1640" s="5"/>
      <c r="F1640" s="6">
        <f>SUM(F1641:F1669)</f>
        <v>2734</v>
      </c>
      <c r="G1640" s="6">
        <f t="shared" ref="G1640:L1640" si="450">SUM(G1641:G1669)</f>
        <v>12</v>
      </c>
      <c r="H1640" s="6">
        <f t="shared" si="450"/>
        <v>39</v>
      </c>
      <c r="I1640" s="6">
        <f t="shared" si="450"/>
        <v>0</v>
      </c>
      <c r="J1640" s="6">
        <f t="shared" si="450"/>
        <v>0</v>
      </c>
      <c r="K1640" s="6">
        <f t="shared" si="450"/>
        <v>2785</v>
      </c>
      <c r="L1640" s="6">
        <f t="shared" si="450"/>
        <v>5257</v>
      </c>
    </row>
    <row r="1641" spans="1:13" ht="51" customHeight="1" x14ac:dyDescent="0.2">
      <c r="A1641" s="162">
        <v>1</v>
      </c>
      <c r="B1641" s="7" t="s">
        <v>1574</v>
      </c>
      <c r="C1641" s="415" t="s">
        <v>2276</v>
      </c>
      <c r="D1641" s="416"/>
      <c r="E1641" s="7" t="s">
        <v>3410</v>
      </c>
      <c r="F1641" s="8">
        <v>53</v>
      </c>
      <c r="G1641" s="8"/>
      <c r="H1641" s="8"/>
      <c r="I1641" s="8"/>
      <c r="J1641" s="8"/>
      <c r="K1641" s="8">
        <v>53</v>
      </c>
      <c r="L1641" s="8">
        <v>106</v>
      </c>
    </row>
    <row r="1642" spans="1:13" ht="38.25" customHeight="1" x14ac:dyDescent="0.2">
      <c r="A1642" s="162">
        <v>1</v>
      </c>
      <c r="B1642" s="7" t="s">
        <v>1575</v>
      </c>
      <c r="C1642" s="415" t="s">
        <v>1576</v>
      </c>
      <c r="D1642" s="416"/>
      <c r="E1642" s="7" t="s">
        <v>3411</v>
      </c>
      <c r="F1642" s="8">
        <v>45</v>
      </c>
      <c r="G1642" s="8"/>
      <c r="H1642" s="8"/>
      <c r="I1642" s="8"/>
      <c r="J1642" s="8"/>
      <c r="K1642" s="8">
        <v>45</v>
      </c>
      <c r="L1642" s="8">
        <v>81</v>
      </c>
    </row>
    <row r="1643" spans="1:13" ht="38.25" customHeight="1" x14ac:dyDescent="0.2">
      <c r="A1643" s="162">
        <v>1</v>
      </c>
      <c r="B1643" s="7" t="s">
        <v>1577</v>
      </c>
      <c r="C1643" s="415" t="s">
        <v>1578</v>
      </c>
      <c r="D1643" s="416"/>
      <c r="E1643" s="7" t="s">
        <v>3412</v>
      </c>
      <c r="F1643" s="8">
        <v>152</v>
      </c>
      <c r="G1643" s="8"/>
      <c r="H1643" s="8">
        <v>5</v>
      </c>
      <c r="I1643" s="8"/>
      <c r="J1643" s="8"/>
      <c r="K1643" s="8">
        <v>157</v>
      </c>
      <c r="L1643" s="8">
        <v>300</v>
      </c>
    </row>
    <row r="1644" spans="1:13" ht="38.25" customHeight="1" x14ac:dyDescent="0.2">
      <c r="A1644" s="162">
        <v>1</v>
      </c>
      <c r="B1644" s="7" t="s">
        <v>1579</v>
      </c>
      <c r="C1644" s="415" t="s">
        <v>1580</v>
      </c>
      <c r="D1644" s="416"/>
      <c r="E1644" s="7" t="s">
        <v>3413</v>
      </c>
      <c r="F1644" s="8">
        <v>49</v>
      </c>
      <c r="G1644" s="8"/>
      <c r="H1644" s="8"/>
      <c r="I1644" s="8"/>
      <c r="J1644" s="8"/>
      <c r="K1644" s="8">
        <v>49</v>
      </c>
      <c r="L1644" s="8">
        <v>96</v>
      </c>
    </row>
    <row r="1645" spans="1:13" ht="38.25" customHeight="1" x14ac:dyDescent="0.2">
      <c r="A1645" s="162">
        <v>1</v>
      </c>
      <c r="B1645" s="141" t="s">
        <v>1581</v>
      </c>
      <c r="C1645" s="415" t="s">
        <v>1582</v>
      </c>
      <c r="D1645" s="416"/>
      <c r="E1645" s="7" t="s">
        <v>3414</v>
      </c>
      <c r="F1645" s="8">
        <v>142</v>
      </c>
      <c r="G1645" s="8"/>
      <c r="H1645" s="8">
        <v>4</v>
      </c>
      <c r="I1645" s="8"/>
      <c r="J1645" s="8"/>
      <c r="K1645" s="8">
        <v>146</v>
      </c>
      <c r="L1645" s="8">
        <v>295</v>
      </c>
    </row>
    <row r="1646" spans="1:13" ht="51" customHeight="1" x14ac:dyDescent="0.2">
      <c r="A1646" s="162">
        <v>1</v>
      </c>
      <c r="B1646" s="141" t="s">
        <v>1583</v>
      </c>
      <c r="C1646" s="415" t="s">
        <v>1584</v>
      </c>
      <c r="D1646" s="416"/>
      <c r="E1646" s="7" t="s">
        <v>3415</v>
      </c>
      <c r="F1646" s="8">
        <v>19</v>
      </c>
      <c r="G1646" s="8"/>
      <c r="H1646" s="8">
        <v>3</v>
      </c>
      <c r="I1646" s="8"/>
      <c r="J1646" s="8"/>
      <c r="K1646" s="8">
        <v>22</v>
      </c>
      <c r="L1646" s="8">
        <v>44</v>
      </c>
    </row>
    <row r="1647" spans="1:13" ht="38.25" customHeight="1" x14ac:dyDescent="0.2">
      <c r="A1647" s="162">
        <v>1</v>
      </c>
      <c r="B1647" s="141" t="s">
        <v>1585</v>
      </c>
      <c r="C1647" s="415" t="s">
        <v>1586</v>
      </c>
      <c r="D1647" s="416"/>
      <c r="E1647" s="7" t="s">
        <v>3416</v>
      </c>
      <c r="F1647" s="8">
        <v>100</v>
      </c>
      <c r="G1647" s="8"/>
      <c r="H1647" s="8">
        <v>2</v>
      </c>
      <c r="I1647" s="8"/>
      <c r="J1647" s="8"/>
      <c r="K1647" s="8">
        <v>102</v>
      </c>
      <c r="L1647" s="8">
        <v>146</v>
      </c>
      <c r="M1647" s="287"/>
    </row>
    <row r="1648" spans="1:13" ht="38.25" customHeight="1" x14ac:dyDescent="0.2">
      <c r="A1648" s="162">
        <v>1</v>
      </c>
      <c r="B1648" s="141" t="s">
        <v>1587</v>
      </c>
      <c r="C1648" s="415" t="s">
        <v>1588</v>
      </c>
      <c r="D1648" s="416"/>
      <c r="E1648" s="7" t="s">
        <v>3417</v>
      </c>
      <c r="F1648" s="8">
        <v>151</v>
      </c>
      <c r="G1648" s="8"/>
      <c r="H1648" s="8"/>
      <c r="I1648" s="8"/>
      <c r="J1648" s="8"/>
      <c r="K1648" s="8">
        <v>151</v>
      </c>
      <c r="L1648" s="8">
        <v>302</v>
      </c>
    </row>
    <row r="1649" spans="1:13" s="287" customFormat="1" ht="38.25" customHeight="1" x14ac:dyDescent="0.2">
      <c r="A1649" s="162">
        <v>1</v>
      </c>
      <c r="B1649" s="288" t="s">
        <v>2664</v>
      </c>
      <c r="C1649" s="422" t="s">
        <v>2665</v>
      </c>
      <c r="D1649" s="423"/>
      <c r="E1649" s="286" t="s">
        <v>2666</v>
      </c>
      <c r="F1649" s="8">
        <v>15</v>
      </c>
      <c r="G1649" s="8">
        <v>1</v>
      </c>
      <c r="H1649" s="8"/>
      <c r="I1649" s="8"/>
      <c r="J1649" s="8"/>
      <c r="K1649" s="8">
        <v>16</v>
      </c>
      <c r="L1649" s="8">
        <v>33</v>
      </c>
      <c r="M1649"/>
    </row>
    <row r="1650" spans="1:13" ht="38.25" customHeight="1" x14ac:dyDescent="0.2">
      <c r="A1650" s="162">
        <v>1</v>
      </c>
      <c r="B1650" s="141" t="s">
        <v>1589</v>
      </c>
      <c r="C1650" s="415" t="s">
        <v>1590</v>
      </c>
      <c r="D1650" s="416"/>
      <c r="E1650" s="7" t="s">
        <v>3418</v>
      </c>
      <c r="F1650" s="8">
        <v>69</v>
      </c>
      <c r="G1650" s="8"/>
      <c r="H1650" s="8">
        <v>2</v>
      </c>
      <c r="I1650" s="8"/>
      <c r="J1650" s="8"/>
      <c r="K1650" s="8">
        <v>71</v>
      </c>
      <c r="L1650" s="8">
        <v>119</v>
      </c>
    </row>
    <row r="1651" spans="1:13" ht="38.25" customHeight="1" x14ac:dyDescent="0.2">
      <c r="A1651" s="162">
        <v>1</v>
      </c>
      <c r="B1651" s="141" t="s">
        <v>1353</v>
      </c>
      <c r="C1651" s="415" t="s">
        <v>1591</v>
      </c>
      <c r="D1651" s="416"/>
      <c r="E1651" s="7" t="s">
        <v>3419</v>
      </c>
      <c r="F1651" s="8">
        <v>214</v>
      </c>
      <c r="G1651" s="8"/>
      <c r="H1651" s="8">
        <v>8</v>
      </c>
      <c r="I1651" s="8"/>
      <c r="J1651" s="8"/>
      <c r="K1651" s="8">
        <v>222</v>
      </c>
      <c r="L1651" s="8">
        <v>367</v>
      </c>
      <c r="M1651" s="206"/>
    </row>
    <row r="1652" spans="1:13" ht="38.25" customHeight="1" x14ac:dyDescent="0.2">
      <c r="A1652" s="162">
        <v>1</v>
      </c>
      <c r="B1652" s="141" t="s">
        <v>1592</v>
      </c>
      <c r="C1652" s="415" t="s">
        <v>1593</v>
      </c>
      <c r="D1652" s="416"/>
      <c r="E1652" s="7" t="s">
        <v>3420</v>
      </c>
      <c r="F1652" s="8">
        <v>36</v>
      </c>
      <c r="G1652" s="8"/>
      <c r="H1652" s="8"/>
      <c r="I1652" s="8"/>
      <c r="J1652" s="8"/>
      <c r="K1652" s="8">
        <v>36</v>
      </c>
      <c r="L1652" s="8">
        <v>58</v>
      </c>
    </row>
    <row r="1653" spans="1:13" s="206" customFormat="1" ht="25.5" x14ac:dyDescent="0.2">
      <c r="A1653" s="162">
        <v>1</v>
      </c>
      <c r="B1653" s="207" t="s">
        <v>2451</v>
      </c>
      <c r="C1653" s="422" t="s">
        <v>2452</v>
      </c>
      <c r="D1653" s="423"/>
      <c r="E1653" s="208" t="s">
        <v>2453</v>
      </c>
      <c r="F1653" s="8">
        <v>159</v>
      </c>
      <c r="G1653" s="8"/>
      <c r="H1653" s="8">
        <v>4</v>
      </c>
      <c r="I1653" s="8"/>
      <c r="J1653" s="8"/>
      <c r="K1653" s="8">
        <v>163</v>
      </c>
      <c r="L1653" s="8">
        <v>326</v>
      </c>
      <c r="M1653"/>
    </row>
    <row r="1654" spans="1:13" ht="38.25" customHeight="1" x14ac:dyDescent="0.2">
      <c r="A1654" s="162">
        <v>1</v>
      </c>
      <c r="B1654" s="141" t="s">
        <v>1594</v>
      </c>
      <c r="C1654" s="415" t="s">
        <v>1595</v>
      </c>
      <c r="D1654" s="416"/>
      <c r="E1654" s="7" t="s">
        <v>3417</v>
      </c>
      <c r="F1654" s="8">
        <v>153</v>
      </c>
      <c r="G1654" s="8"/>
      <c r="H1654" s="8"/>
      <c r="I1654" s="8"/>
      <c r="J1654" s="8"/>
      <c r="K1654" s="8">
        <v>153</v>
      </c>
      <c r="L1654" s="8">
        <v>401</v>
      </c>
    </row>
    <row r="1655" spans="1:13" ht="38.25" customHeight="1" x14ac:dyDescent="0.2">
      <c r="A1655" s="162">
        <v>1</v>
      </c>
      <c r="B1655" s="141" t="s">
        <v>1596</v>
      </c>
      <c r="C1655" s="415" t="s">
        <v>1597</v>
      </c>
      <c r="D1655" s="416"/>
      <c r="E1655" s="7" t="s">
        <v>3421</v>
      </c>
      <c r="F1655" s="8">
        <v>20</v>
      </c>
      <c r="G1655" s="8"/>
      <c r="H1655" s="8"/>
      <c r="I1655" s="8"/>
      <c r="J1655" s="8"/>
      <c r="K1655" s="8">
        <v>20</v>
      </c>
      <c r="L1655" s="8">
        <v>40</v>
      </c>
    </row>
    <row r="1656" spans="1:13" ht="25.5" customHeight="1" x14ac:dyDescent="0.2">
      <c r="A1656" s="162">
        <v>1</v>
      </c>
      <c r="B1656" s="141" t="s">
        <v>1598</v>
      </c>
      <c r="C1656" s="415" t="s">
        <v>1599</v>
      </c>
      <c r="D1656" s="416"/>
      <c r="E1656" s="7" t="s">
        <v>3422</v>
      </c>
      <c r="F1656" s="8">
        <v>42</v>
      </c>
      <c r="G1656" s="8"/>
      <c r="H1656" s="8">
        <v>3</v>
      </c>
      <c r="I1656" s="8"/>
      <c r="J1656" s="8"/>
      <c r="K1656" s="8">
        <v>45</v>
      </c>
      <c r="L1656" s="8">
        <v>86</v>
      </c>
    </row>
    <row r="1657" spans="1:13" ht="38.25" customHeight="1" x14ac:dyDescent="0.2">
      <c r="A1657" s="162">
        <v>1</v>
      </c>
      <c r="B1657" s="141" t="s">
        <v>397</v>
      </c>
      <c r="C1657" s="415" t="s">
        <v>1600</v>
      </c>
      <c r="D1657" s="416"/>
      <c r="E1657" s="7" t="s">
        <v>3314</v>
      </c>
      <c r="F1657" s="8">
        <v>196</v>
      </c>
      <c r="G1657" s="8">
        <v>9</v>
      </c>
      <c r="H1657" s="8">
        <v>2</v>
      </c>
      <c r="I1657" s="8"/>
      <c r="J1657" s="8"/>
      <c r="K1657" s="8">
        <v>207</v>
      </c>
      <c r="L1657" s="8">
        <v>431</v>
      </c>
      <c r="M1657" s="138"/>
    </row>
    <row r="1658" spans="1:13" ht="38.25" customHeight="1" x14ac:dyDescent="0.2">
      <c r="A1658" s="162">
        <v>1</v>
      </c>
      <c r="B1658" s="141" t="s">
        <v>1602</v>
      </c>
      <c r="C1658" s="415" t="s">
        <v>1603</v>
      </c>
      <c r="D1658" s="416"/>
      <c r="E1658" s="7" t="s">
        <v>2854</v>
      </c>
      <c r="F1658" s="8">
        <v>24</v>
      </c>
      <c r="G1658" s="8">
        <v>1</v>
      </c>
      <c r="H1658" s="8"/>
      <c r="I1658" s="8"/>
      <c r="J1658" s="8"/>
      <c r="K1658" s="8">
        <v>25</v>
      </c>
      <c r="L1658" s="8">
        <v>50</v>
      </c>
      <c r="M1658" s="359"/>
    </row>
    <row r="1659" spans="1:13" s="138" customFormat="1" ht="38.25" customHeight="1" x14ac:dyDescent="0.2">
      <c r="A1659" s="162">
        <v>1</v>
      </c>
      <c r="B1659" s="141" t="s">
        <v>2241</v>
      </c>
      <c r="C1659" s="439" t="s">
        <v>1601</v>
      </c>
      <c r="D1659" s="440"/>
      <c r="E1659" s="357" t="s">
        <v>2853</v>
      </c>
      <c r="F1659" s="8">
        <v>104</v>
      </c>
      <c r="G1659" s="8"/>
      <c r="H1659" s="8"/>
      <c r="I1659" s="8"/>
      <c r="J1659" s="8"/>
      <c r="K1659" s="8">
        <v>104</v>
      </c>
      <c r="L1659" s="8">
        <v>152</v>
      </c>
      <c r="M1659"/>
    </row>
    <row r="1660" spans="1:13" s="359" customFormat="1" ht="38.25" customHeight="1" x14ac:dyDescent="0.2">
      <c r="A1660" s="162">
        <v>1</v>
      </c>
      <c r="B1660" s="358" t="s">
        <v>2850</v>
      </c>
      <c r="C1660" s="422" t="s">
        <v>2851</v>
      </c>
      <c r="D1660" s="440"/>
      <c r="E1660" s="357" t="s">
        <v>2852</v>
      </c>
      <c r="F1660" s="8">
        <v>163</v>
      </c>
      <c r="G1660" s="8"/>
      <c r="H1660" s="8"/>
      <c r="I1660" s="8"/>
      <c r="J1660" s="8"/>
      <c r="K1660" s="8">
        <v>163</v>
      </c>
      <c r="L1660" s="8">
        <v>326</v>
      </c>
      <c r="M1660"/>
    </row>
    <row r="1661" spans="1:13" ht="38.25" customHeight="1" x14ac:dyDescent="0.2">
      <c r="A1661" s="162">
        <v>1</v>
      </c>
      <c r="B1661" s="7" t="s">
        <v>1604</v>
      </c>
      <c r="C1661" s="415" t="s">
        <v>1605</v>
      </c>
      <c r="D1661" s="416"/>
      <c r="E1661" s="7" t="s">
        <v>3423</v>
      </c>
      <c r="F1661" s="8">
        <v>119</v>
      </c>
      <c r="G1661" s="8"/>
      <c r="H1661" s="8">
        <v>3</v>
      </c>
      <c r="I1661" s="8"/>
      <c r="J1661" s="8"/>
      <c r="K1661" s="8">
        <v>122</v>
      </c>
      <c r="L1661" s="8">
        <v>152</v>
      </c>
    </row>
    <row r="1662" spans="1:13" ht="38.25" customHeight="1" x14ac:dyDescent="0.2">
      <c r="A1662" s="162">
        <v>1</v>
      </c>
      <c r="B1662" s="7" t="s">
        <v>2315</v>
      </c>
      <c r="C1662" s="415" t="s">
        <v>1606</v>
      </c>
      <c r="D1662" s="416"/>
      <c r="E1662" s="7" t="s">
        <v>3314</v>
      </c>
      <c r="F1662" s="8">
        <v>299</v>
      </c>
      <c r="G1662" s="8"/>
      <c r="H1662" s="8"/>
      <c r="I1662" s="8"/>
      <c r="J1662" s="8"/>
      <c r="K1662" s="8">
        <v>299</v>
      </c>
      <c r="L1662" s="8">
        <v>598</v>
      </c>
    </row>
    <row r="1663" spans="1:13" ht="38.25" customHeight="1" x14ac:dyDescent="0.2">
      <c r="A1663" s="162">
        <v>1</v>
      </c>
      <c r="B1663" s="7" t="s">
        <v>1607</v>
      </c>
      <c r="C1663" s="415" t="s">
        <v>1608</v>
      </c>
      <c r="D1663" s="416"/>
      <c r="E1663" s="7" t="s">
        <v>3424</v>
      </c>
      <c r="F1663" s="8">
        <v>55</v>
      </c>
      <c r="G1663" s="8"/>
      <c r="H1663" s="8"/>
      <c r="I1663" s="8"/>
      <c r="J1663" s="8"/>
      <c r="K1663" s="8">
        <v>55</v>
      </c>
      <c r="L1663" s="8">
        <v>91</v>
      </c>
      <c r="M1663" s="291"/>
    </row>
    <row r="1664" spans="1:13" ht="38.25" customHeight="1" x14ac:dyDescent="0.2">
      <c r="A1664" s="162">
        <v>1</v>
      </c>
      <c r="B1664" s="7" t="s">
        <v>794</v>
      </c>
      <c r="C1664" s="415" t="s">
        <v>1609</v>
      </c>
      <c r="D1664" s="416"/>
      <c r="E1664" s="7" t="s">
        <v>2361</v>
      </c>
      <c r="F1664" s="8">
        <v>4</v>
      </c>
      <c r="G1664" s="8">
        <v>1</v>
      </c>
      <c r="H1664" s="8">
        <v>1</v>
      </c>
      <c r="I1664" s="8"/>
      <c r="J1664" s="8"/>
      <c r="K1664" s="8">
        <v>6</v>
      </c>
      <c r="L1664" s="8">
        <v>16</v>
      </c>
    </row>
    <row r="1665" spans="1:13" s="291" customFormat="1" ht="38.25" customHeight="1" x14ac:dyDescent="0.2">
      <c r="A1665" s="162">
        <v>1</v>
      </c>
      <c r="B1665" s="292" t="s">
        <v>2671</v>
      </c>
      <c r="C1665" s="422" t="s">
        <v>2672</v>
      </c>
      <c r="D1665" s="423"/>
      <c r="E1665" s="292" t="s">
        <v>2673</v>
      </c>
      <c r="F1665" s="8">
        <v>193</v>
      </c>
      <c r="G1665" s="8"/>
      <c r="H1665" s="8"/>
      <c r="I1665" s="8"/>
      <c r="J1665" s="8"/>
      <c r="K1665" s="8">
        <v>193</v>
      </c>
      <c r="L1665" s="8">
        <v>386</v>
      </c>
      <c r="M1665"/>
    </row>
    <row r="1666" spans="1:13" ht="38.25" customHeight="1" x14ac:dyDescent="0.2">
      <c r="A1666" s="162">
        <v>1</v>
      </c>
      <c r="B1666" s="7" t="s">
        <v>1610</v>
      </c>
      <c r="C1666" s="415" t="s">
        <v>1611</v>
      </c>
      <c r="D1666" s="416"/>
      <c r="E1666" s="7" t="s">
        <v>3425</v>
      </c>
      <c r="F1666" s="8">
        <v>33</v>
      </c>
      <c r="G1666" s="8"/>
      <c r="H1666" s="8">
        <v>2</v>
      </c>
      <c r="I1666" s="8"/>
      <c r="J1666" s="8"/>
      <c r="K1666" s="8">
        <v>35</v>
      </c>
      <c r="L1666" s="8">
        <v>70</v>
      </c>
    </row>
    <row r="1667" spans="1:13" ht="38.25" customHeight="1" x14ac:dyDescent="0.2">
      <c r="A1667" s="162">
        <v>1</v>
      </c>
      <c r="B1667" s="141" t="s">
        <v>2808</v>
      </c>
      <c r="C1667" s="415" t="s">
        <v>1550</v>
      </c>
      <c r="D1667" s="416"/>
      <c r="E1667" s="7" t="s">
        <v>3314</v>
      </c>
      <c r="F1667" s="8">
        <v>48</v>
      </c>
      <c r="G1667" s="8"/>
      <c r="H1667" s="8"/>
      <c r="I1667" s="8"/>
      <c r="J1667" s="8"/>
      <c r="K1667" s="8">
        <v>48</v>
      </c>
      <c r="L1667" s="8">
        <v>64</v>
      </c>
    </row>
    <row r="1668" spans="1:13" ht="38.25" customHeight="1" x14ac:dyDescent="0.2">
      <c r="A1668" s="162">
        <v>1</v>
      </c>
      <c r="B1668" s="7" t="s">
        <v>1612</v>
      </c>
      <c r="C1668" s="415" t="s">
        <v>1613</v>
      </c>
      <c r="D1668" s="416"/>
      <c r="E1668" s="7" t="s">
        <v>3426</v>
      </c>
      <c r="F1668" s="8">
        <v>49</v>
      </c>
      <c r="G1668" s="8"/>
      <c r="H1668" s="8"/>
      <c r="I1668" s="8"/>
      <c r="J1668" s="8"/>
      <c r="K1668" s="8">
        <v>49</v>
      </c>
      <c r="L1668" s="8">
        <v>71</v>
      </c>
      <c r="M1668" s="6">
        <f t="shared" ref="G1668:M1670" si="451">SUM(M1669:M1671)</f>
        <v>0</v>
      </c>
    </row>
    <row r="1669" spans="1:13" ht="38.25" customHeight="1" x14ac:dyDescent="0.2">
      <c r="A1669" s="162">
        <v>1</v>
      </c>
      <c r="B1669" s="7" t="s">
        <v>1528</v>
      </c>
      <c r="C1669" s="415" t="s">
        <v>1614</v>
      </c>
      <c r="D1669" s="416"/>
      <c r="E1669" s="7" t="s">
        <v>3427</v>
      </c>
      <c r="F1669" s="8">
        <v>28</v>
      </c>
      <c r="G1669" s="8"/>
      <c r="H1669" s="8"/>
      <c r="I1669" s="8"/>
      <c r="J1669" s="8"/>
      <c r="K1669" s="8">
        <v>28</v>
      </c>
      <c r="L1669" s="8">
        <v>50</v>
      </c>
    </row>
    <row r="1670" spans="1:13" x14ac:dyDescent="0.2">
      <c r="A1670" s="15">
        <f>COUNT(A1671:A1673)</f>
        <v>3</v>
      </c>
      <c r="B1670" s="5" t="s">
        <v>36</v>
      </c>
      <c r="C1670" s="413"/>
      <c r="D1670" s="414"/>
      <c r="E1670" s="5"/>
      <c r="F1670" s="6">
        <f>SUM(F1671:F1673)</f>
        <v>278</v>
      </c>
      <c r="G1670" s="6">
        <f t="shared" si="451"/>
        <v>0</v>
      </c>
      <c r="H1670" s="6">
        <f t="shared" si="451"/>
        <v>19</v>
      </c>
      <c r="I1670" s="6">
        <f t="shared" si="451"/>
        <v>0</v>
      </c>
      <c r="J1670" s="6">
        <f t="shared" si="451"/>
        <v>0</v>
      </c>
      <c r="K1670" s="6">
        <f t="shared" si="451"/>
        <v>297</v>
      </c>
      <c r="L1670" s="6">
        <f t="shared" si="451"/>
        <v>581</v>
      </c>
    </row>
    <row r="1671" spans="1:13" ht="40.5" customHeight="1" x14ac:dyDescent="0.2">
      <c r="A1671" s="162">
        <v>1</v>
      </c>
      <c r="B1671" s="7" t="s">
        <v>1616</v>
      </c>
      <c r="C1671" s="415" t="s">
        <v>1617</v>
      </c>
      <c r="D1671" s="416"/>
      <c r="E1671" s="7" t="s">
        <v>3428</v>
      </c>
      <c r="F1671" s="8">
        <v>195</v>
      </c>
      <c r="G1671" s="8"/>
      <c r="H1671" s="8">
        <v>13</v>
      </c>
      <c r="I1671" s="8"/>
      <c r="J1671" s="8"/>
      <c r="K1671" s="8">
        <v>208</v>
      </c>
      <c r="L1671" s="8">
        <v>410</v>
      </c>
      <c r="M1671" s="200"/>
    </row>
    <row r="1672" spans="1:13" ht="38.25" customHeight="1" x14ac:dyDescent="0.2">
      <c r="A1672" s="162">
        <v>1</v>
      </c>
      <c r="B1672" s="7" t="s">
        <v>1618</v>
      </c>
      <c r="C1672" s="415" t="s">
        <v>1619</v>
      </c>
      <c r="D1672" s="416"/>
      <c r="E1672" s="7" t="s">
        <v>3429</v>
      </c>
      <c r="F1672" s="8">
        <v>57</v>
      </c>
      <c r="G1672" s="8"/>
      <c r="H1672" s="8">
        <v>6</v>
      </c>
      <c r="I1672" s="8"/>
      <c r="J1672" s="8"/>
      <c r="K1672" s="8">
        <v>63</v>
      </c>
      <c r="L1672" s="8">
        <v>119</v>
      </c>
    </row>
    <row r="1673" spans="1:13" s="200" customFormat="1" ht="38.25" customHeight="1" x14ac:dyDescent="0.2">
      <c r="A1673" s="162">
        <v>1</v>
      </c>
      <c r="B1673" s="201" t="s">
        <v>2431</v>
      </c>
      <c r="C1673" s="422" t="s">
        <v>2432</v>
      </c>
      <c r="D1673" s="423"/>
      <c r="E1673" s="201" t="s">
        <v>2433</v>
      </c>
      <c r="F1673" s="8">
        <v>26</v>
      </c>
      <c r="G1673" s="8"/>
      <c r="H1673" s="8"/>
      <c r="I1673" s="8"/>
      <c r="J1673" s="8"/>
      <c r="K1673" s="8">
        <v>26</v>
      </c>
      <c r="L1673" s="8">
        <v>52</v>
      </c>
      <c r="M1673"/>
    </row>
    <row r="1674" spans="1:13" x14ac:dyDescent="0.2">
      <c r="A1674" s="145">
        <f>SUM(A1611+A1613+A1640+A1670)</f>
        <v>59</v>
      </c>
      <c r="B1674" s="17"/>
      <c r="C1674" s="417"/>
      <c r="D1674" s="418"/>
      <c r="E1674" s="17"/>
      <c r="F1674" s="9">
        <f t="shared" ref="F1674:L1674" si="452">SUM(F1670,F1640,F1613,F1611)</f>
        <v>4033</v>
      </c>
      <c r="G1674" s="164">
        <f t="shared" si="452"/>
        <v>28</v>
      </c>
      <c r="H1674" s="164">
        <f t="shared" si="452"/>
        <v>70</v>
      </c>
      <c r="I1674" s="164">
        <f t="shared" si="452"/>
        <v>0</v>
      </c>
      <c r="J1674" s="164">
        <f t="shared" si="452"/>
        <v>0</v>
      </c>
      <c r="K1674" s="164">
        <f t="shared" si="452"/>
        <v>4131</v>
      </c>
      <c r="L1674" s="164">
        <f t="shared" si="452"/>
        <v>7766</v>
      </c>
    </row>
    <row r="1675" spans="1:13" x14ac:dyDescent="0.2">
      <c r="A1675" s="2"/>
      <c r="B1675" s="2"/>
      <c r="C1675" s="421"/>
      <c r="D1675" s="421"/>
      <c r="E1675" s="2"/>
      <c r="F1675" s="2"/>
      <c r="G1675" s="2"/>
      <c r="H1675" s="2"/>
      <c r="I1675" s="2"/>
      <c r="J1675" s="2"/>
      <c r="K1675" s="2"/>
      <c r="L1675" s="2"/>
    </row>
    <row r="1676" spans="1:13" ht="12.75" customHeight="1" x14ac:dyDescent="0.2">
      <c r="A1676" s="427" t="s">
        <v>2</v>
      </c>
      <c r="B1676" s="427"/>
      <c r="C1676" s="427"/>
      <c r="D1676" s="427"/>
      <c r="E1676" s="2"/>
      <c r="F1676" s="433" t="s">
        <v>17</v>
      </c>
      <c r="G1676" s="433"/>
      <c r="H1676" s="433"/>
      <c r="I1676" s="433"/>
      <c r="J1676" s="433"/>
      <c r="K1676" s="433"/>
      <c r="L1676" s="433"/>
    </row>
    <row r="1677" spans="1:13" ht="12.75" customHeight="1" x14ac:dyDescent="0.2">
      <c r="A1677" s="11" t="s">
        <v>53</v>
      </c>
      <c r="B1677" s="11" t="s">
        <v>54</v>
      </c>
      <c r="C1677" s="428" t="s">
        <v>55</v>
      </c>
      <c r="D1677" s="429"/>
      <c r="E1677" s="11" t="s">
        <v>56</v>
      </c>
      <c r="F1677" s="12"/>
      <c r="G1677" s="434" t="s">
        <v>57</v>
      </c>
      <c r="H1677" s="388"/>
      <c r="I1677" s="388"/>
      <c r="J1677" s="388"/>
      <c r="K1677" s="389"/>
      <c r="L1677" s="12"/>
    </row>
    <row r="1678" spans="1:13" ht="25.5" customHeight="1" x14ac:dyDescent="0.2">
      <c r="A1678" s="13"/>
      <c r="B1678" s="13" t="s">
        <v>58</v>
      </c>
      <c r="C1678" s="419" t="s">
        <v>59</v>
      </c>
      <c r="D1678" s="420"/>
      <c r="E1678" s="14" t="s">
        <v>60</v>
      </c>
      <c r="F1678" s="12" t="s">
        <v>61</v>
      </c>
      <c r="G1678" s="12" t="s">
        <v>62</v>
      </c>
      <c r="H1678" s="12" t="s">
        <v>63</v>
      </c>
      <c r="I1678" s="12" t="s">
        <v>64</v>
      </c>
      <c r="J1678" s="12" t="s">
        <v>65</v>
      </c>
      <c r="K1678" s="12" t="s">
        <v>66</v>
      </c>
      <c r="L1678" s="12" t="s">
        <v>67</v>
      </c>
    </row>
    <row r="1679" spans="1:13" x14ac:dyDescent="0.2">
      <c r="A1679" s="15">
        <f>COUNT(A1680)</f>
        <v>0</v>
      </c>
      <c r="B1679" s="5" t="s">
        <v>33</v>
      </c>
      <c r="C1679" s="413"/>
      <c r="D1679" s="414"/>
      <c r="E1679" s="5"/>
      <c r="F1679" s="6">
        <f>SUM(F1680)</f>
        <v>0</v>
      </c>
      <c r="G1679" s="6">
        <f t="shared" ref="G1679:L1679" si="453">SUM(G1680)</f>
        <v>0</v>
      </c>
      <c r="H1679" s="6">
        <f t="shared" si="453"/>
        <v>0</v>
      </c>
      <c r="I1679" s="6">
        <f t="shared" si="453"/>
        <v>0</v>
      </c>
      <c r="J1679" s="6">
        <f t="shared" si="453"/>
        <v>0</v>
      </c>
      <c r="K1679" s="6">
        <f t="shared" si="453"/>
        <v>0</v>
      </c>
      <c r="L1679" s="6">
        <f t="shared" si="453"/>
        <v>0</v>
      </c>
    </row>
    <row r="1680" spans="1:13" ht="25.5" x14ac:dyDescent="0.2">
      <c r="A1680" s="162"/>
      <c r="B1680" s="7"/>
      <c r="C1680" s="415" t="s">
        <v>226</v>
      </c>
      <c r="D1680" s="416"/>
      <c r="E1680" s="7" t="s">
        <v>227</v>
      </c>
      <c r="F1680" s="8"/>
      <c r="G1680" s="8"/>
      <c r="H1680" s="8"/>
      <c r="I1680" s="8"/>
      <c r="J1680" s="8"/>
      <c r="K1680" s="8"/>
      <c r="L1680" s="8"/>
    </row>
    <row r="1681" spans="1:12" x14ac:dyDescent="0.2">
      <c r="A1681" s="15">
        <f>COUNT(A1682)</f>
        <v>1</v>
      </c>
      <c r="B1681" s="5" t="s">
        <v>34</v>
      </c>
      <c r="C1681" s="413"/>
      <c r="D1681" s="414"/>
      <c r="E1681" s="5"/>
      <c r="F1681" s="6">
        <f>SUM(F1682)</f>
        <v>11</v>
      </c>
      <c r="G1681" s="6">
        <f t="shared" ref="G1681:L1681" si="454">SUM(G1682)</f>
        <v>0</v>
      </c>
      <c r="H1681" s="6">
        <f t="shared" si="454"/>
        <v>0</v>
      </c>
      <c r="I1681" s="6">
        <f t="shared" si="454"/>
        <v>1</v>
      </c>
      <c r="J1681" s="6">
        <f t="shared" si="454"/>
        <v>10</v>
      </c>
      <c r="K1681" s="6">
        <f t="shared" si="454"/>
        <v>22</v>
      </c>
      <c r="L1681" s="6">
        <f t="shared" si="454"/>
        <v>45</v>
      </c>
    </row>
    <row r="1682" spans="1:12" ht="51" customHeight="1" x14ac:dyDescent="0.2">
      <c r="A1682" s="162">
        <v>1</v>
      </c>
      <c r="B1682" s="7" t="s">
        <v>1620</v>
      </c>
      <c r="C1682" s="415" t="s">
        <v>1621</v>
      </c>
      <c r="D1682" s="416"/>
      <c r="E1682" s="7" t="s">
        <v>3430</v>
      </c>
      <c r="F1682" s="8">
        <v>11</v>
      </c>
      <c r="G1682" s="8"/>
      <c r="H1682" s="8"/>
      <c r="I1682" s="8">
        <v>1</v>
      </c>
      <c r="J1682" s="8">
        <v>10</v>
      </c>
      <c r="K1682" s="8">
        <v>22</v>
      </c>
      <c r="L1682" s="8">
        <v>45</v>
      </c>
    </row>
    <row r="1683" spans="1:12" x14ac:dyDescent="0.2">
      <c r="A1683" s="15">
        <f>COUNT(A1684)</f>
        <v>1</v>
      </c>
      <c r="B1683" s="5" t="s">
        <v>35</v>
      </c>
      <c r="C1683" s="413"/>
      <c r="D1683" s="414"/>
      <c r="E1683" s="5"/>
      <c r="F1683" s="6">
        <f>SUM(F1684)</f>
        <v>0</v>
      </c>
      <c r="G1683" s="6">
        <f t="shared" ref="G1683:L1683" si="455">SUM(G1684)</f>
        <v>0</v>
      </c>
      <c r="H1683" s="6">
        <f t="shared" si="455"/>
        <v>0</v>
      </c>
      <c r="I1683" s="6">
        <f t="shared" si="455"/>
        <v>0</v>
      </c>
      <c r="J1683" s="6">
        <f t="shared" si="455"/>
        <v>8</v>
      </c>
      <c r="K1683" s="6">
        <f t="shared" si="455"/>
        <v>8</v>
      </c>
      <c r="L1683" s="6">
        <f t="shared" si="455"/>
        <v>29</v>
      </c>
    </row>
    <row r="1684" spans="1:12" ht="25.5" x14ac:dyDescent="0.2">
      <c r="A1684" s="162">
        <v>1</v>
      </c>
      <c r="B1684" s="7" t="s">
        <v>1622</v>
      </c>
      <c r="C1684" s="415" t="s">
        <v>1623</v>
      </c>
      <c r="D1684" s="416"/>
      <c r="E1684" s="7" t="s">
        <v>2259</v>
      </c>
      <c r="F1684" s="8"/>
      <c r="G1684" s="8"/>
      <c r="H1684" s="8"/>
      <c r="I1684" s="8"/>
      <c r="J1684" s="8">
        <v>8</v>
      </c>
      <c r="K1684" s="8">
        <v>8</v>
      </c>
      <c r="L1684" s="8">
        <v>29</v>
      </c>
    </row>
    <row r="1685" spans="1:12" x14ac:dyDescent="0.2">
      <c r="A1685" s="15">
        <f>COUNT(A1686)</f>
        <v>0</v>
      </c>
      <c r="B1685" s="5" t="s">
        <v>36</v>
      </c>
      <c r="C1685" s="413"/>
      <c r="D1685" s="414"/>
      <c r="E1685" s="5"/>
      <c r="F1685" s="6">
        <f>SUM(F1686)</f>
        <v>0</v>
      </c>
      <c r="G1685" s="6">
        <f t="shared" ref="G1685:L1685" si="456">SUM(G1686)</f>
        <v>0</v>
      </c>
      <c r="H1685" s="6">
        <f t="shared" si="456"/>
        <v>0</v>
      </c>
      <c r="I1685" s="6">
        <f t="shared" si="456"/>
        <v>0</v>
      </c>
      <c r="J1685" s="6">
        <f t="shared" si="456"/>
        <v>0</v>
      </c>
      <c r="K1685" s="6">
        <f t="shared" si="456"/>
        <v>0</v>
      </c>
      <c r="L1685" s="6">
        <f t="shared" si="456"/>
        <v>0</v>
      </c>
    </row>
    <row r="1686" spans="1:12" ht="25.5" x14ac:dyDescent="0.2">
      <c r="A1686" s="162"/>
      <c r="B1686" s="7"/>
      <c r="C1686" s="415" t="s">
        <v>226</v>
      </c>
      <c r="D1686" s="416"/>
      <c r="E1686" s="7" t="s">
        <v>227</v>
      </c>
      <c r="F1686" s="8"/>
      <c r="G1686" s="8"/>
      <c r="H1686" s="8"/>
      <c r="I1686" s="8"/>
      <c r="J1686" s="8"/>
      <c r="K1686" s="8"/>
      <c r="L1686" s="8"/>
    </row>
    <row r="1687" spans="1:12" x14ac:dyDescent="0.2">
      <c r="A1687" s="16">
        <f>SUM(A1679+A1681+A1683+A1685)</f>
        <v>2</v>
      </c>
      <c r="B1687" s="17"/>
      <c r="C1687" s="417"/>
      <c r="D1687" s="418"/>
      <c r="E1687" s="17"/>
      <c r="F1687" s="9">
        <f>SUM(F1679+F1681+F1683+F1685)</f>
        <v>11</v>
      </c>
      <c r="G1687" s="164">
        <f t="shared" ref="G1687:L1687" si="457">SUM(G1679+G1681+G1683+G1685)</f>
        <v>0</v>
      </c>
      <c r="H1687" s="164">
        <f t="shared" si="457"/>
        <v>0</v>
      </c>
      <c r="I1687" s="164">
        <f t="shared" si="457"/>
        <v>1</v>
      </c>
      <c r="J1687" s="164">
        <f t="shared" si="457"/>
        <v>18</v>
      </c>
      <c r="K1687" s="164">
        <f t="shared" si="457"/>
        <v>30</v>
      </c>
      <c r="L1687" s="164">
        <f t="shared" si="457"/>
        <v>74</v>
      </c>
    </row>
    <row r="1688" spans="1:12" x14ac:dyDescent="0.2">
      <c r="A1688" s="2"/>
      <c r="B1688" s="2"/>
      <c r="C1688" s="421"/>
      <c r="D1688" s="421"/>
      <c r="E1688" s="2"/>
      <c r="F1688" s="2"/>
      <c r="G1688" s="2"/>
      <c r="H1688" s="2"/>
      <c r="I1688" s="2"/>
      <c r="J1688" s="2"/>
      <c r="K1688" s="2"/>
      <c r="L1688" s="2"/>
    </row>
    <row r="1689" spans="1:12" ht="12.75" customHeight="1" x14ac:dyDescent="0.2">
      <c r="A1689" s="427" t="s">
        <v>3</v>
      </c>
      <c r="B1689" s="427"/>
      <c r="C1689" s="427"/>
      <c r="D1689" s="427"/>
      <c r="E1689" s="2"/>
      <c r="F1689" s="433" t="s">
        <v>17</v>
      </c>
      <c r="G1689" s="433"/>
      <c r="H1689" s="433"/>
      <c r="I1689" s="433"/>
      <c r="J1689" s="433"/>
      <c r="K1689" s="433"/>
      <c r="L1689" s="433"/>
    </row>
    <row r="1690" spans="1:12" ht="12.75" customHeight="1" x14ac:dyDescent="0.2">
      <c r="A1690" s="11" t="s">
        <v>53</v>
      </c>
      <c r="B1690" s="11" t="s">
        <v>54</v>
      </c>
      <c r="C1690" s="428" t="s">
        <v>55</v>
      </c>
      <c r="D1690" s="429"/>
      <c r="E1690" s="11" t="s">
        <v>56</v>
      </c>
      <c r="F1690" s="12"/>
      <c r="G1690" s="434" t="s">
        <v>57</v>
      </c>
      <c r="H1690" s="388"/>
      <c r="I1690" s="388"/>
      <c r="J1690" s="388"/>
      <c r="K1690" s="389"/>
      <c r="L1690" s="12"/>
    </row>
    <row r="1691" spans="1:12" ht="25.5" customHeight="1" x14ac:dyDescent="0.2">
      <c r="A1691" s="13"/>
      <c r="B1691" s="13" t="s">
        <v>58</v>
      </c>
      <c r="C1691" s="419" t="s">
        <v>59</v>
      </c>
      <c r="D1691" s="420"/>
      <c r="E1691" s="14" t="s">
        <v>60</v>
      </c>
      <c r="F1691" s="12" t="s">
        <v>61</v>
      </c>
      <c r="G1691" s="12" t="s">
        <v>62</v>
      </c>
      <c r="H1691" s="12" t="s">
        <v>63</v>
      </c>
      <c r="I1691" s="12" t="s">
        <v>64</v>
      </c>
      <c r="J1691" s="12" t="s">
        <v>65</v>
      </c>
      <c r="K1691" s="12" t="s">
        <v>66</v>
      </c>
      <c r="L1691" s="12" t="s">
        <v>67</v>
      </c>
    </row>
    <row r="1692" spans="1:12" x14ac:dyDescent="0.2">
      <c r="A1692" s="15">
        <f>COUNT(A1693)</f>
        <v>0</v>
      </c>
      <c r="B1692" s="167" t="s">
        <v>33</v>
      </c>
      <c r="C1692" s="413"/>
      <c r="D1692" s="414"/>
      <c r="E1692" s="167"/>
      <c r="F1692" s="6">
        <f>SUM(F1693)</f>
        <v>0</v>
      </c>
      <c r="G1692" s="6">
        <f t="shared" ref="G1692" si="458">SUM(G1693)</f>
        <v>0</v>
      </c>
      <c r="H1692" s="6">
        <f t="shared" ref="H1692" si="459">SUM(H1693)</f>
        <v>0</v>
      </c>
      <c r="I1692" s="6">
        <f t="shared" ref="I1692" si="460">SUM(I1693)</f>
        <v>0</v>
      </c>
      <c r="J1692" s="6">
        <f t="shared" ref="J1692" si="461">SUM(J1693)</f>
        <v>0</v>
      </c>
      <c r="K1692" s="6">
        <f t="shared" ref="K1692" si="462">SUM(K1693)</f>
        <v>0</v>
      </c>
      <c r="L1692" s="6">
        <f t="shared" ref="L1692" si="463">SUM(L1693)</f>
        <v>0</v>
      </c>
    </row>
    <row r="1693" spans="1:12" ht="25.5" x14ac:dyDescent="0.2">
      <c r="A1693" s="8"/>
      <c r="B1693" s="166"/>
      <c r="C1693" s="415" t="s">
        <v>226</v>
      </c>
      <c r="D1693" s="416"/>
      <c r="E1693" s="166" t="s">
        <v>227</v>
      </c>
      <c r="F1693" s="8"/>
      <c r="G1693" s="8"/>
      <c r="H1693" s="8"/>
      <c r="I1693" s="8"/>
      <c r="J1693" s="8"/>
      <c r="K1693" s="8"/>
      <c r="L1693" s="8"/>
    </row>
    <row r="1694" spans="1:12" x14ac:dyDescent="0.2">
      <c r="A1694" s="15">
        <f>COUNT(A1695)</f>
        <v>0</v>
      </c>
      <c r="B1694" s="167" t="s">
        <v>34</v>
      </c>
      <c r="C1694" s="413"/>
      <c r="D1694" s="414"/>
      <c r="E1694" s="167"/>
      <c r="F1694" s="6">
        <f>SUM(F1695)</f>
        <v>0</v>
      </c>
      <c r="G1694" s="6">
        <f t="shared" ref="G1694" si="464">SUM(G1695)</f>
        <v>0</v>
      </c>
      <c r="H1694" s="6">
        <f t="shared" ref="H1694" si="465">SUM(H1695)</f>
        <v>0</v>
      </c>
      <c r="I1694" s="6">
        <f t="shared" ref="I1694" si="466">SUM(I1695)</f>
        <v>0</v>
      </c>
      <c r="J1694" s="6">
        <f t="shared" ref="J1694" si="467">SUM(J1695)</f>
        <v>0</v>
      </c>
      <c r="K1694" s="6">
        <f t="shared" ref="K1694" si="468">SUM(K1695)</f>
        <v>0</v>
      </c>
      <c r="L1694" s="6">
        <f t="shared" ref="L1694" si="469">SUM(L1695)</f>
        <v>0</v>
      </c>
    </row>
    <row r="1695" spans="1:12" ht="25.5" x14ac:dyDescent="0.2">
      <c r="A1695" s="8"/>
      <c r="B1695" s="166"/>
      <c r="C1695" s="415" t="s">
        <v>226</v>
      </c>
      <c r="D1695" s="416"/>
      <c r="E1695" s="166" t="s">
        <v>227</v>
      </c>
      <c r="F1695" s="8"/>
      <c r="G1695" s="8"/>
      <c r="H1695" s="8"/>
      <c r="I1695" s="8"/>
      <c r="J1695" s="8"/>
      <c r="K1695" s="8"/>
      <c r="L1695" s="8"/>
    </row>
    <row r="1696" spans="1:12" x14ac:dyDescent="0.2">
      <c r="A1696" s="15">
        <f>COUNT(A1697)</f>
        <v>0</v>
      </c>
      <c r="B1696" s="167" t="s">
        <v>35</v>
      </c>
      <c r="C1696" s="413"/>
      <c r="D1696" s="414"/>
      <c r="E1696" s="167"/>
      <c r="F1696" s="6">
        <f>SUM(F1697)</f>
        <v>0</v>
      </c>
      <c r="G1696" s="6">
        <f t="shared" ref="G1696" si="470">SUM(G1697)</f>
        <v>0</v>
      </c>
      <c r="H1696" s="6">
        <f t="shared" ref="H1696" si="471">SUM(H1697)</f>
        <v>0</v>
      </c>
      <c r="I1696" s="6">
        <f t="shared" ref="I1696" si="472">SUM(I1697)</f>
        <v>0</v>
      </c>
      <c r="J1696" s="6">
        <f t="shared" ref="J1696" si="473">SUM(J1697)</f>
        <v>0</v>
      </c>
      <c r="K1696" s="6">
        <f t="shared" ref="K1696" si="474">SUM(K1697)</f>
        <v>0</v>
      </c>
      <c r="L1696" s="6">
        <f t="shared" ref="L1696" si="475">SUM(L1697)</f>
        <v>0</v>
      </c>
    </row>
    <row r="1697" spans="1:12" ht="25.5" x14ac:dyDescent="0.2">
      <c r="A1697" s="8"/>
      <c r="B1697" s="166"/>
      <c r="C1697" s="415" t="s">
        <v>226</v>
      </c>
      <c r="D1697" s="416"/>
      <c r="E1697" s="166" t="s">
        <v>227</v>
      </c>
      <c r="F1697" s="8"/>
      <c r="G1697" s="8"/>
      <c r="H1697" s="8"/>
      <c r="I1697" s="8"/>
      <c r="J1697" s="8"/>
      <c r="K1697" s="8"/>
      <c r="L1697" s="8"/>
    </row>
    <row r="1698" spans="1:12" x14ac:dyDescent="0.2">
      <c r="A1698" s="15">
        <f>COUNT(A1699)</f>
        <v>0</v>
      </c>
      <c r="B1698" s="167" t="s">
        <v>36</v>
      </c>
      <c r="C1698" s="413"/>
      <c r="D1698" s="414"/>
      <c r="E1698" s="167"/>
      <c r="F1698" s="6">
        <f>SUM(F1699)</f>
        <v>0</v>
      </c>
      <c r="G1698" s="6">
        <f t="shared" ref="G1698" si="476">SUM(G1699)</f>
        <v>0</v>
      </c>
      <c r="H1698" s="6">
        <f t="shared" ref="H1698" si="477">SUM(H1699)</f>
        <v>0</v>
      </c>
      <c r="I1698" s="6">
        <f t="shared" ref="I1698" si="478">SUM(I1699)</f>
        <v>0</v>
      </c>
      <c r="J1698" s="6">
        <f t="shared" ref="J1698" si="479">SUM(J1699)</f>
        <v>0</v>
      </c>
      <c r="K1698" s="6">
        <f t="shared" ref="K1698" si="480">SUM(K1699)</f>
        <v>0</v>
      </c>
      <c r="L1698" s="6">
        <f t="shared" ref="L1698" si="481">SUM(L1699)</f>
        <v>0</v>
      </c>
    </row>
    <row r="1699" spans="1:12" ht="25.5" x14ac:dyDescent="0.2">
      <c r="A1699" s="8"/>
      <c r="B1699" s="166"/>
      <c r="C1699" s="415" t="s">
        <v>226</v>
      </c>
      <c r="D1699" s="416"/>
      <c r="E1699" s="166" t="s">
        <v>227</v>
      </c>
      <c r="F1699" s="8"/>
      <c r="G1699" s="8"/>
      <c r="H1699" s="8"/>
      <c r="I1699" s="8"/>
      <c r="J1699" s="8"/>
      <c r="K1699" s="8"/>
      <c r="L1699" s="8"/>
    </row>
    <row r="1700" spans="1:12" x14ac:dyDescent="0.2">
      <c r="A1700" s="16">
        <f>SUM(A1692+A1694+A1696+A1698)</f>
        <v>0</v>
      </c>
      <c r="B1700" s="17"/>
      <c r="C1700" s="417"/>
      <c r="D1700" s="418"/>
      <c r="E1700" s="17"/>
      <c r="F1700" s="164">
        <f>SUM(F1692+F1694+F1696+F1698)</f>
        <v>0</v>
      </c>
      <c r="G1700" s="164">
        <f t="shared" ref="G1700:L1700" si="482">SUM(G1692+G1694+G1696+G1698)</f>
        <v>0</v>
      </c>
      <c r="H1700" s="164">
        <f t="shared" si="482"/>
        <v>0</v>
      </c>
      <c r="I1700" s="164">
        <f t="shared" si="482"/>
        <v>0</v>
      </c>
      <c r="J1700" s="164">
        <f t="shared" si="482"/>
        <v>0</v>
      </c>
      <c r="K1700" s="164">
        <f t="shared" si="482"/>
        <v>0</v>
      </c>
      <c r="L1700" s="164">
        <f t="shared" si="482"/>
        <v>0</v>
      </c>
    </row>
    <row r="1701" spans="1:12" x14ac:dyDescent="0.2">
      <c r="A1701" s="2"/>
      <c r="B1701" s="2"/>
      <c r="C1701" s="421"/>
      <c r="D1701" s="421"/>
      <c r="E1701" s="2"/>
      <c r="F1701" s="2"/>
      <c r="G1701" s="2"/>
      <c r="H1701" s="2"/>
      <c r="I1701" s="2"/>
      <c r="J1701" s="2"/>
      <c r="K1701" s="2"/>
      <c r="L1701" s="2"/>
    </row>
    <row r="1702" spans="1:12" ht="12.75" customHeight="1" x14ac:dyDescent="0.2">
      <c r="A1702" s="427" t="s">
        <v>4</v>
      </c>
      <c r="B1702" s="427"/>
      <c r="C1702" s="427"/>
      <c r="D1702" s="427"/>
      <c r="E1702" s="2"/>
      <c r="F1702" s="433" t="s">
        <v>17</v>
      </c>
      <c r="G1702" s="433"/>
      <c r="H1702" s="433"/>
      <c r="I1702" s="433"/>
      <c r="J1702" s="433"/>
      <c r="K1702" s="433"/>
      <c r="L1702" s="433"/>
    </row>
    <row r="1703" spans="1:12" ht="12.75" customHeight="1" x14ac:dyDescent="0.2">
      <c r="A1703" s="11" t="s">
        <v>53</v>
      </c>
      <c r="B1703" s="11" t="s">
        <v>54</v>
      </c>
      <c r="C1703" s="428" t="s">
        <v>55</v>
      </c>
      <c r="D1703" s="429"/>
      <c r="E1703" s="11" t="s">
        <v>56</v>
      </c>
      <c r="F1703" s="12"/>
      <c r="G1703" s="434" t="s">
        <v>57</v>
      </c>
      <c r="H1703" s="388"/>
      <c r="I1703" s="388"/>
      <c r="J1703" s="388"/>
      <c r="K1703" s="389"/>
      <c r="L1703" s="12"/>
    </row>
    <row r="1704" spans="1:12" ht="25.5" customHeight="1" x14ac:dyDescent="0.2">
      <c r="A1704" s="13"/>
      <c r="B1704" s="13" t="s">
        <v>58</v>
      </c>
      <c r="C1704" s="419" t="s">
        <v>59</v>
      </c>
      <c r="D1704" s="420"/>
      <c r="E1704" s="14" t="s">
        <v>60</v>
      </c>
      <c r="F1704" s="12" t="s">
        <v>61</v>
      </c>
      <c r="G1704" s="12" t="s">
        <v>62</v>
      </c>
      <c r="H1704" s="12" t="s">
        <v>63</v>
      </c>
      <c r="I1704" s="12" t="s">
        <v>64</v>
      </c>
      <c r="J1704" s="12" t="s">
        <v>65</v>
      </c>
      <c r="K1704" s="12" t="s">
        <v>66</v>
      </c>
      <c r="L1704" s="12" t="s">
        <v>67</v>
      </c>
    </row>
    <row r="1705" spans="1:12" x14ac:dyDescent="0.2">
      <c r="A1705" s="15">
        <f>COUNT(A1706)</f>
        <v>0</v>
      </c>
      <c r="B1705" s="167" t="s">
        <v>33</v>
      </c>
      <c r="C1705" s="413"/>
      <c r="D1705" s="414"/>
      <c r="E1705" s="167"/>
      <c r="F1705" s="6">
        <f>SUM(F1706)</f>
        <v>0</v>
      </c>
      <c r="G1705" s="6">
        <f t="shared" ref="G1705" si="483">SUM(G1706)</f>
        <v>0</v>
      </c>
      <c r="H1705" s="6">
        <f t="shared" ref="H1705" si="484">SUM(H1706)</f>
        <v>0</v>
      </c>
      <c r="I1705" s="6">
        <f t="shared" ref="I1705" si="485">SUM(I1706)</f>
        <v>0</v>
      </c>
      <c r="J1705" s="6">
        <f t="shared" ref="J1705" si="486">SUM(J1706)</f>
        <v>0</v>
      </c>
      <c r="K1705" s="6">
        <f t="shared" ref="K1705" si="487">SUM(K1706)</f>
        <v>0</v>
      </c>
      <c r="L1705" s="6">
        <f t="shared" ref="L1705" si="488">SUM(L1706)</f>
        <v>0</v>
      </c>
    </row>
    <row r="1706" spans="1:12" ht="25.5" x14ac:dyDescent="0.2">
      <c r="A1706" s="8"/>
      <c r="B1706" s="166"/>
      <c r="C1706" s="415" t="s">
        <v>226</v>
      </c>
      <c r="D1706" s="416"/>
      <c r="E1706" s="166" t="s">
        <v>227</v>
      </c>
      <c r="F1706" s="8"/>
      <c r="G1706" s="8"/>
      <c r="H1706" s="8"/>
      <c r="I1706" s="8"/>
      <c r="J1706" s="8"/>
      <c r="K1706" s="8"/>
      <c r="L1706" s="8"/>
    </row>
    <row r="1707" spans="1:12" x14ac:dyDescent="0.2">
      <c r="A1707" s="15">
        <f>COUNT(A1708)</f>
        <v>1</v>
      </c>
      <c r="B1707" s="167" t="s">
        <v>34</v>
      </c>
      <c r="C1707" s="413"/>
      <c r="D1707" s="414"/>
      <c r="E1707" s="167"/>
      <c r="F1707" s="6">
        <f>SUM(F1708)</f>
        <v>0</v>
      </c>
      <c r="G1707" s="6">
        <f t="shared" ref="G1707" si="489">SUM(G1708)</f>
        <v>0</v>
      </c>
      <c r="H1707" s="6">
        <f t="shared" ref="H1707" si="490">SUM(H1708)</f>
        <v>0</v>
      </c>
      <c r="I1707" s="6">
        <f t="shared" ref="I1707" si="491">SUM(I1708)</f>
        <v>16</v>
      </c>
      <c r="J1707" s="6">
        <f t="shared" ref="J1707" si="492">SUM(J1708)</f>
        <v>0</v>
      </c>
      <c r="K1707" s="6">
        <f t="shared" ref="K1707" si="493">SUM(K1708)</f>
        <v>16</v>
      </c>
      <c r="L1707" s="6">
        <f t="shared" ref="L1707" si="494">SUM(L1708)</f>
        <v>44</v>
      </c>
    </row>
    <row r="1708" spans="1:12" ht="25.5" x14ac:dyDescent="0.2">
      <c r="A1708" s="162">
        <v>1</v>
      </c>
      <c r="B1708" s="166" t="s">
        <v>2536</v>
      </c>
      <c r="C1708" s="415" t="s">
        <v>2537</v>
      </c>
      <c r="D1708" s="416"/>
      <c r="E1708" s="166" t="s">
        <v>2538</v>
      </c>
      <c r="F1708" s="8"/>
      <c r="G1708" s="8"/>
      <c r="H1708" s="8"/>
      <c r="I1708" s="8">
        <v>16</v>
      </c>
      <c r="J1708" s="8"/>
      <c r="K1708" s="8">
        <v>16</v>
      </c>
      <c r="L1708" s="8">
        <v>44</v>
      </c>
    </row>
    <row r="1709" spans="1:12" x14ac:dyDescent="0.2">
      <c r="A1709" s="15">
        <f>COUNT(A1710)</f>
        <v>0</v>
      </c>
      <c r="B1709" s="167" t="s">
        <v>35</v>
      </c>
      <c r="C1709" s="413"/>
      <c r="D1709" s="414"/>
      <c r="E1709" s="167"/>
      <c r="F1709" s="6">
        <f>SUM(F1710)</f>
        <v>0</v>
      </c>
      <c r="G1709" s="6">
        <f t="shared" ref="G1709" si="495">SUM(G1710)</f>
        <v>0</v>
      </c>
      <c r="H1709" s="6">
        <f t="shared" ref="H1709" si="496">SUM(H1710)</f>
        <v>0</v>
      </c>
      <c r="I1709" s="6">
        <f t="shared" ref="I1709" si="497">SUM(I1710)</f>
        <v>0</v>
      </c>
      <c r="J1709" s="6">
        <f t="shared" ref="J1709" si="498">SUM(J1710)</f>
        <v>0</v>
      </c>
      <c r="K1709" s="6">
        <f t="shared" ref="K1709" si="499">SUM(K1710)</f>
        <v>0</v>
      </c>
      <c r="L1709" s="6">
        <f t="shared" ref="L1709" si="500">SUM(L1710)</f>
        <v>0</v>
      </c>
    </row>
    <row r="1710" spans="1:12" ht="25.5" x14ac:dyDescent="0.2">
      <c r="A1710" s="8"/>
      <c r="B1710" s="166"/>
      <c r="C1710" s="415" t="s">
        <v>226</v>
      </c>
      <c r="D1710" s="416"/>
      <c r="E1710" s="166" t="s">
        <v>227</v>
      </c>
      <c r="F1710" s="8"/>
      <c r="G1710" s="8"/>
      <c r="H1710" s="8"/>
      <c r="I1710" s="8"/>
      <c r="J1710" s="8"/>
      <c r="K1710" s="8"/>
      <c r="L1710" s="8"/>
    </row>
    <row r="1711" spans="1:12" x14ac:dyDescent="0.2">
      <c r="A1711" s="15">
        <f>COUNT(A1712)</f>
        <v>0</v>
      </c>
      <c r="B1711" s="167" t="s">
        <v>36</v>
      </c>
      <c r="C1711" s="413"/>
      <c r="D1711" s="414"/>
      <c r="E1711" s="167"/>
      <c r="F1711" s="6">
        <f>SUM(F1712)</f>
        <v>0</v>
      </c>
      <c r="G1711" s="6">
        <f t="shared" ref="G1711" si="501">SUM(G1712)</f>
        <v>0</v>
      </c>
      <c r="H1711" s="6">
        <f t="shared" ref="H1711" si="502">SUM(H1712)</f>
        <v>0</v>
      </c>
      <c r="I1711" s="6">
        <f t="shared" ref="I1711" si="503">SUM(I1712)</f>
        <v>0</v>
      </c>
      <c r="J1711" s="6">
        <f t="shared" ref="J1711" si="504">SUM(J1712)</f>
        <v>0</v>
      </c>
      <c r="K1711" s="6">
        <f t="shared" ref="K1711" si="505">SUM(K1712)</f>
        <v>0</v>
      </c>
      <c r="L1711" s="6">
        <f t="shared" ref="L1711" si="506">SUM(L1712)</f>
        <v>0</v>
      </c>
    </row>
    <row r="1712" spans="1:12" ht="25.5" x14ac:dyDescent="0.2">
      <c r="A1712" s="8"/>
      <c r="B1712" s="166"/>
      <c r="C1712" s="415" t="s">
        <v>226</v>
      </c>
      <c r="D1712" s="416"/>
      <c r="E1712" s="166" t="s">
        <v>227</v>
      </c>
      <c r="F1712" s="8"/>
      <c r="G1712" s="8"/>
      <c r="H1712" s="8"/>
      <c r="I1712" s="8"/>
      <c r="J1712" s="8"/>
      <c r="K1712" s="8"/>
      <c r="L1712" s="8"/>
    </row>
    <row r="1713" spans="1:12" x14ac:dyDescent="0.2">
      <c r="A1713" s="16">
        <f>SUM(A1705+A1707+A1709+A1711)</f>
        <v>1</v>
      </c>
      <c r="B1713" s="17"/>
      <c r="C1713" s="417"/>
      <c r="D1713" s="418"/>
      <c r="E1713" s="17"/>
      <c r="F1713" s="164">
        <f>SUM(F1705+F1707+F1709+F1711)</f>
        <v>0</v>
      </c>
      <c r="G1713" s="164">
        <f t="shared" ref="G1713:L1713" si="507">SUM(G1705+G1707+G1709+G1711)</f>
        <v>0</v>
      </c>
      <c r="H1713" s="164">
        <f t="shared" si="507"/>
        <v>0</v>
      </c>
      <c r="I1713" s="164">
        <f t="shared" si="507"/>
        <v>16</v>
      </c>
      <c r="J1713" s="164">
        <f t="shared" si="507"/>
        <v>0</v>
      </c>
      <c r="K1713" s="164">
        <f t="shared" si="507"/>
        <v>16</v>
      </c>
      <c r="L1713" s="164">
        <f t="shared" si="507"/>
        <v>44</v>
      </c>
    </row>
    <row r="1714" spans="1:12" x14ac:dyDescent="0.2">
      <c r="A1714" s="2"/>
      <c r="B1714" s="2"/>
      <c r="C1714" s="421"/>
      <c r="D1714" s="421"/>
      <c r="E1714" s="2"/>
      <c r="F1714" s="2"/>
      <c r="G1714" s="2"/>
      <c r="H1714" s="2"/>
      <c r="I1714" s="2"/>
      <c r="J1714" s="2"/>
      <c r="K1714" s="2"/>
      <c r="L1714" s="2"/>
    </row>
    <row r="1715" spans="1:12" ht="12.75" customHeight="1" x14ac:dyDescent="0.2">
      <c r="A1715" s="427" t="s">
        <v>5</v>
      </c>
      <c r="B1715" s="427"/>
      <c r="C1715" s="427"/>
      <c r="D1715" s="427"/>
      <c r="E1715" s="2"/>
      <c r="F1715" s="435" t="s">
        <v>17</v>
      </c>
      <c r="G1715" s="435"/>
      <c r="H1715" s="435"/>
      <c r="I1715" s="435"/>
      <c r="J1715" s="435"/>
      <c r="K1715" s="435"/>
      <c r="L1715" s="435"/>
    </row>
    <row r="1716" spans="1:12" ht="12.75" customHeight="1" x14ac:dyDescent="0.2">
      <c r="A1716" s="11" t="s">
        <v>53</v>
      </c>
      <c r="B1716" s="11" t="s">
        <v>54</v>
      </c>
      <c r="C1716" s="428" t="s">
        <v>55</v>
      </c>
      <c r="D1716" s="429"/>
      <c r="E1716" s="11" t="s">
        <v>56</v>
      </c>
      <c r="F1716" s="434" t="s">
        <v>57</v>
      </c>
      <c r="G1716" s="388"/>
      <c r="H1716" s="388"/>
      <c r="I1716" s="389"/>
      <c r="J1716" s="12"/>
    </row>
    <row r="1717" spans="1:12" ht="25.5" customHeight="1" x14ac:dyDescent="0.2">
      <c r="A1717" s="13"/>
      <c r="B1717" s="13" t="s">
        <v>58</v>
      </c>
      <c r="C1717" s="419" t="s">
        <v>59</v>
      </c>
      <c r="D1717" s="420"/>
      <c r="E1717" s="14" t="s">
        <v>60</v>
      </c>
      <c r="F1717" s="12" t="s">
        <v>294</v>
      </c>
      <c r="G1717" s="12" t="s">
        <v>295</v>
      </c>
      <c r="H1717" s="18" t="s">
        <v>296</v>
      </c>
      <c r="I1717" s="12" t="s">
        <v>66</v>
      </c>
      <c r="J1717" s="12" t="s">
        <v>297</v>
      </c>
    </row>
    <row r="1718" spans="1:12" x14ac:dyDescent="0.2">
      <c r="A1718" s="15">
        <f>COUNT(A1719)</f>
        <v>0</v>
      </c>
      <c r="B1718" s="167" t="s">
        <v>33</v>
      </c>
      <c r="C1718" s="413"/>
      <c r="D1718" s="414"/>
      <c r="E1718" s="167"/>
      <c r="F1718" s="6">
        <f>SUM(F1719)</f>
        <v>0</v>
      </c>
      <c r="G1718" s="6">
        <f t="shared" ref="G1718" si="508">SUM(G1719)</f>
        <v>0</v>
      </c>
      <c r="H1718" s="6">
        <f t="shared" ref="H1718" si="509">SUM(H1719)</f>
        <v>0</v>
      </c>
      <c r="I1718" s="6">
        <f t="shared" ref="I1718" si="510">SUM(I1719)</f>
        <v>0</v>
      </c>
      <c r="J1718" s="6">
        <f t="shared" ref="J1718" si="511">SUM(J1719)</f>
        <v>0</v>
      </c>
    </row>
    <row r="1719" spans="1:12" ht="25.5" x14ac:dyDescent="0.2">
      <c r="A1719" s="8"/>
      <c r="B1719" s="166"/>
      <c r="C1719" s="415" t="s">
        <v>226</v>
      </c>
      <c r="D1719" s="416"/>
      <c r="E1719" s="166" t="s">
        <v>227</v>
      </c>
      <c r="F1719" s="8"/>
      <c r="G1719" s="8"/>
      <c r="H1719" s="8"/>
      <c r="I1719" s="8"/>
      <c r="J1719" s="8"/>
    </row>
    <row r="1720" spans="1:12" x14ac:dyDescent="0.2">
      <c r="A1720" s="15">
        <f>COUNT(A1721)</f>
        <v>0</v>
      </c>
      <c r="B1720" s="167" t="s">
        <v>34</v>
      </c>
      <c r="C1720" s="413"/>
      <c r="D1720" s="414"/>
      <c r="E1720" s="167"/>
      <c r="F1720" s="6">
        <f>SUM(F1721)</f>
        <v>0</v>
      </c>
      <c r="G1720" s="6">
        <f t="shared" ref="G1720" si="512">SUM(G1721)</f>
        <v>0</v>
      </c>
      <c r="H1720" s="6">
        <f t="shared" ref="H1720" si="513">SUM(H1721)</f>
        <v>0</v>
      </c>
      <c r="I1720" s="6">
        <f t="shared" ref="I1720" si="514">SUM(I1721)</f>
        <v>0</v>
      </c>
      <c r="J1720" s="6">
        <f t="shared" ref="J1720" si="515">SUM(J1721)</f>
        <v>0</v>
      </c>
    </row>
    <row r="1721" spans="1:12" ht="25.5" x14ac:dyDescent="0.2">
      <c r="A1721" s="8"/>
      <c r="B1721" s="166"/>
      <c r="C1721" s="415" t="s">
        <v>226</v>
      </c>
      <c r="D1721" s="416"/>
      <c r="E1721" s="166" t="s">
        <v>227</v>
      </c>
      <c r="F1721" s="8"/>
      <c r="G1721" s="8"/>
      <c r="H1721" s="8"/>
      <c r="I1721" s="8"/>
      <c r="J1721" s="8"/>
    </row>
    <row r="1722" spans="1:12" x14ac:dyDescent="0.2">
      <c r="A1722" s="15">
        <f>COUNT(A1723)</f>
        <v>0</v>
      </c>
      <c r="B1722" s="167" t="s">
        <v>35</v>
      </c>
      <c r="C1722" s="413"/>
      <c r="D1722" s="414"/>
      <c r="E1722" s="167"/>
      <c r="F1722" s="6">
        <f>SUM(F1723)</f>
        <v>0</v>
      </c>
      <c r="G1722" s="6">
        <f t="shared" ref="G1722" si="516">SUM(G1723)</f>
        <v>0</v>
      </c>
      <c r="H1722" s="6">
        <f t="shared" ref="H1722" si="517">SUM(H1723)</f>
        <v>0</v>
      </c>
      <c r="I1722" s="6">
        <f t="shared" ref="I1722" si="518">SUM(I1723)</f>
        <v>0</v>
      </c>
      <c r="J1722" s="6">
        <f t="shared" ref="J1722" si="519">SUM(J1723)</f>
        <v>0</v>
      </c>
    </row>
    <row r="1723" spans="1:12" ht="25.5" x14ac:dyDescent="0.2">
      <c r="A1723" s="8"/>
      <c r="B1723" s="166"/>
      <c r="C1723" s="415" t="s">
        <v>226</v>
      </c>
      <c r="D1723" s="416"/>
      <c r="E1723" s="166" t="s">
        <v>227</v>
      </c>
      <c r="F1723" s="8"/>
      <c r="G1723" s="8"/>
      <c r="H1723" s="8"/>
      <c r="I1723" s="8"/>
      <c r="J1723" s="8"/>
    </row>
    <row r="1724" spans="1:12" x14ac:dyDescent="0.2">
      <c r="A1724" s="15">
        <f>COUNT(A1725)</f>
        <v>0</v>
      </c>
      <c r="B1724" s="167" t="s">
        <v>36</v>
      </c>
      <c r="C1724" s="413"/>
      <c r="D1724" s="414"/>
      <c r="E1724" s="167"/>
      <c r="F1724" s="6">
        <f>SUM(F1725)</f>
        <v>0</v>
      </c>
      <c r="G1724" s="6">
        <f t="shared" ref="G1724" si="520">SUM(G1725)</f>
        <v>0</v>
      </c>
      <c r="H1724" s="6">
        <f t="shared" ref="H1724" si="521">SUM(H1725)</f>
        <v>0</v>
      </c>
      <c r="I1724" s="6">
        <f t="shared" ref="I1724" si="522">SUM(I1725)</f>
        <v>0</v>
      </c>
      <c r="J1724" s="6">
        <f t="shared" ref="J1724" si="523">SUM(J1725)</f>
        <v>0</v>
      </c>
    </row>
    <row r="1725" spans="1:12" ht="25.5" x14ac:dyDescent="0.2">
      <c r="A1725" s="8"/>
      <c r="B1725" s="166"/>
      <c r="C1725" s="415" t="s">
        <v>226</v>
      </c>
      <c r="D1725" s="416"/>
      <c r="E1725" s="166" t="s">
        <v>227</v>
      </c>
      <c r="F1725" s="8"/>
      <c r="G1725" s="8"/>
      <c r="H1725" s="8"/>
      <c r="I1725" s="8"/>
      <c r="J1725" s="8"/>
    </row>
    <row r="1726" spans="1:12" x14ac:dyDescent="0.2">
      <c r="A1726" s="16">
        <f>SUM(A1718+A1720+A1722+A1724)</f>
        <v>0</v>
      </c>
      <c r="B1726" s="17"/>
      <c r="C1726" s="417"/>
      <c r="D1726" s="418"/>
      <c r="E1726" s="17"/>
      <c r="F1726" s="164">
        <f>SUM(F1718+F1720+F1722+F1724)</f>
        <v>0</v>
      </c>
      <c r="G1726" s="164">
        <f t="shared" ref="G1726:J1726" si="524">SUM(G1718+G1720+G1722+G1724)</f>
        <v>0</v>
      </c>
      <c r="H1726" s="164">
        <f t="shared" si="524"/>
        <v>0</v>
      </c>
      <c r="I1726" s="164">
        <f t="shared" si="524"/>
        <v>0</v>
      </c>
      <c r="J1726" s="164">
        <f t="shared" si="524"/>
        <v>0</v>
      </c>
    </row>
    <row r="1727" spans="1:12" x14ac:dyDescent="0.2">
      <c r="A1727" s="2"/>
      <c r="B1727" s="2"/>
      <c r="C1727" s="421"/>
      <c r="D1727" s="421"/>
      <c r="E1727" s="2"/>
      <c r="F1727" s="2"/>
      <c r="G1727" s="2"/>
      <c r="H1727" s="2"/>
      <c r="I1727" s="2"/>
      <c r="J1727" s="2"/>
      <c r="K1727" s="2"/>
      <c r="L1727" s="2"/>
    </row>
    <row r="1728" spans="1:12" ht="12.75" customHeight="1" x14ac:dyDescent="0.2">
      <c r="A1728" s="427" t="s">
        <v>6</v>
      </c>
      <c r="B1728" s="427"/>
      <c r="C1728" s="427"/>
      <c r="D1728" s="427"/>
      <c r="E1728" s="2"/>
      <c r="F1728" s="435" t="s">
        <v>17</v>
      </c>
      <c r="G1728" s="435"/>
      <c r="H1728" s="435"/>
      <c r="I1728" s="435"/>
      <c r="J1728" s="435"/>
      <c r="K1728" s="435"/>
      <c r="L1728" s="435"/>
    </row>
    <row r="1729" spans="1:12" ht="12.75" customHeight="1" x14ac:dyDescent="0.2">
      <c r="A1729" s="11" t="s">
        <v>53</v>
      </c>
      <c r="B1729" s="11" t="s">
        <v>54</v>
      </c>
      <c r="C1729" s="428" t="s">
        <v>55</v>
      </c>
      <c r="D1729" s="429"/>
      <c r="E1729" s="171" t="s">
        <v>56</v>
      </c>
      <c r="F1729" s="434" t="s">
        <v>57</v>
      </c>
      <c r="G1729" s="388"/>
      <c r="H1729" s="389"/>
    </row>
    <row r="1730" spans="1:12" ht="25.5" customHeight="1" x14ac:dyDescent="0.2">
      <c r="A1730" s="13"/>
      <c r="B1730" s="13" t="s">
        <v>58</v>
      </c>
      <c r="C1730" s="419" t="s">
        <v>59</v>
      </c>
      <c r="D1730" s="420"/>
      <c r="E1730" s="14" t="s">
        <v>60</v>
      </c>
      <c r="F1730" s="12" t="s">
        <v>380</v>
      </c>
      <c r="G1730" s="12" t="s">
        <v>381</v>
      </c>
      <c r="H1730" s="12" t="s">
        <v>66</v>
      </c>
    </row>
    <row r="1731" spans="1:12" x14ac:dyDescent="0.2">
      <c r="A1731" s="15">
        <f>COUNT(A1732)</f>
        <v>0</v>
      </c>
      <c r="B1731" s="5" t="s">
        <v>47</v>
      </c>
      <c r="C1731" s="413"/>
      <c r="D1731" s="414"/>
      <c r="E1731" s="5"/>
      <c r="F1731" s="6">
        <f>SUM(F1732)</f>
        <v>0</v>
      </c>
      <c r="G1731" s="6">
        <f t="shared" ref="G1731" si="525">SUM(G1732)</f>
        <v>0</v>
      </c>
      <c r="H1731" s="6">
        <f t="shared" ref="H1731" si="526">SUM(H1732)</f>
        <v>0</v>
      </c>
    </row>
    <row r="1732" spans="1:12" ht="25.5" x14ac:dyDescent="0.2">
      <c r="A1732" s="8"/>
      <c r="B1732" s="7"/>
      <c r="C1732" s="415" t="s">
        <v>226</v>
      </c>
      <c r="D1732" s="416"/>
      <c r="E1732" s="7" t="s">
        <v>227</v>
      </c>
      <c r="F1732" s="8"/>
      <c r="G1732" s="8"/>
      <c r="H1732" s="8"/>
    </row>
    <row r="1733" spans="1:12" x14ac:dyDescent="0.2">
      <c r="A1733" s="15">
        <f>COUNT(A1734)</f>
        <v>0</v>
      </c>
      <c r="B1733" s="5" t="s">
        <v>48</v>
      </c>
      <c r="C1733" s="413"/>
      <c r="D1733" s="414"/>
      <c r="E1733" s="5"/>
      <c r="F1733" s="6">
        <f>SUM(F1734)</f>
        <v>0</v>
      </c>
      <c r="G1733" s="6">
        <f t="shared" ref="G1733" si="527">SUM(G1734)</f>
        <v>0</v>
      </c>
      <c r="H1733" s="6">
        <f t="shared" ref="H1733" si="528">SUM(H1734)</f>
        <v>0</v>
      </c>
    </row>
    <row r="1734" spans="1:12" ht="25.5" x14ac:dyDescent="0.2">
      <c r="A1734" s="8"/>
      <c r="B1734" s="7"/>
      <c r="C1734" s="415" t="s">
        <v>226</v>
      </c>
      <c r="D1734" s="416"/>
      <c r="E1734" s="7" t="s">
        <v>227</v>
      </c>
      <c r="F1734" s="8"/>
      <c r="G1734" s="8"/>
      <c r="H1734" s="8"/>
    </row>
    <row r="1735" spans="1:12" x14ac:dyDescent="0.2">
      <c r="A1735" s="15">
        <f>COUNT(A1736)</f>
        <v>0</v>
      </c>
      <c r="B1735" s="5" t="s">
        <v>49</v>
      </c>
      <c r="C1735" s="413"/>
      <c r="D1735" s="414"/>
      <c r="E1735" s="5"/>
      <c r="F1735" s="6">
        <f>SUM(F1736)</f>
        <v>0</v>
      </c>
      <c r="G1735" s="6">
        <f t="shared" ref="G1735" si="529">SUM(G1736)</f>
        <v>0</v>
      </c>
      <c r="H1735" s="6">
        <f t="shared" ref="H1735" si="530">SUM(H1736)</f>
        <v>0</v>
      </c>
    </row>
    <row r="1736" spans="1:12" ht="25.5" x14ac:dyDescent="0.2">
      <c r="A1736" s="8"/>
      <c r="B1736" s="7"/>
      <c r="C1736" s="415" t="s">
        <v>226</v>
      </c>
      <c r="D1736" s="416"/>
      <c r="E1736" s="7" t="s">
        <v>227</v>
      </c>
      <c r="F1736" s="8"/>
      <c r="G1736" s="8"/>
      <c r="H1736" s="8"/>
    </row>
    <row r="1737" spans="1:12" x14ac:dyDescent="0.2">
      <c r="A1737" s="15">
        <f>COUNT(A1738)</f>
        <v>0</v>
      </c>
      <c r="B1737" s="5" t="s">
        <v>50</v>
      </c>
      <c r="C1737" s="413"/>
      <c r="D1737" s="414"/>
      <c r="E1737" s="5"/>
      <c r="F1737" s="6">
        <f>SUM(F1738)</f>
        <v>0</v>
      </c>
      <c r="G1737" s="6">
        <f t="shared" ref="G1737" si="531">SUM(G1738)</f>
        <v>0</v>
      </c>
      <c r="H1737" s="6">
        <f t="shared" ref="H1737" si="532">SUM(H1738)</f>
        <v>0</v>
      </c>
    </row>
    <row r="1738" spans="1:12" ht="25.5" x14ac:dyDescent="0.2">
      <c r="A1738" s="8"/>
      <c r="B1738" s="7"/>
      <c r="C1738" s="415" t="s">
        <v>226</v>
      </c>
      <c r="D1738" s="416"/>
      <c r="E1738" s="7" t="s">
        <v>227</v>
      </c>
      <c r="F1738" s="8"/>
      <c r="G1738" s="8"/>
      <c r="H1738" s="8"/>
    </row>
    <row r="1739" spans="1:12" x14ac:dyDescent="0.2">
      <c r="A1739" s="16">
        <f>SUM(A1731+A1733+A1735+A1737)</f>
        <v>0</v>
      </c>
      <c r="B1739" s="5" t="s">
        <v>51</v>
      </c>
      <c r="C1739" s="413"/>
      <c r="D1739" s="414"/>
      <c r="E1739" s="5"/>
      <c r="F1739" s="164">
        <f>SUM(F1731+F1733+F1735+F1737)</f>
        <v>0</v>
      </c>
      <c r="G1739" s="164">
        <f t="shared" ref="G1739:H1739" si="533">SUM(G1731+G1733+G1735+G1737)</f>
        <v>0</v>
      </c>
      <c r="H1739" s="164">
        <f t="shared" si="533"/>
        <v>0</v>
      </c>
    </row>
    <row r="1740" spans="1:12" ht="25.5" x14ac:dyDescent="0.2">
      <c r="A1740" s="8"/>
      <c r="B1740" s="7"/>
      <c r="C1740" s="415" t="s">
        <v>226</v>
      </c>
      <c r="D1740" s="416"/>
      <c r="E1740" s="7" t="s">
        <v>227</v>
      </c>
      <c r="F1740" s="8"/>
      <c r="G1740" s="8"/>
      <c r="H1740" s="8"/>
    </row>
    <row r="1741" spans="1:12" x14ac:dyDescent="0.2">
      <c r="A1741" s="2"/>
      <c r="B1741" s="2"/>
      <c r="C1741" s="421"/>
      <c r="D1741" s="421"/>
      <c r="E1741" s="2"/>
      <c r="F1741" s="2"/>
      <c r="G1741" s="2"/>
      <c r="H1741" s="2"/>
      <c r="I1741" s="2"/>
      <c r="J1741" s="2"/>
      <c r="K1741" s="2"/>
      <c r="L1741" s="2"/>
    </row>
    <row r="1742" spans="1:12" x14ac:dyDescent="0.2">
      <c r="A1742" s="2"/>
      <c r="B1742" s="2"/>
      <c r="C1742" s="432"/>
      <c r="D1742" s="432"/>
      <c r="E1742" s="2"/>
      <c r="F1742" s="2"/>
      <c r="G1742" s="2"/>
      <c r="H1742" s="2"/>
      <c r="I1742" s="2"/>
      <c r="J1742" s="2"/>
      <c r="K1742" s="2"/>
      <c r="L1742" s="2"/>
    </row>
    <row r="1743" spans="1:12" ht="18" customHeight="1" x14ac:dyDescent="0.2">
      <c r="A1743" s="408" t="s">
        <v>18</v>
      </c>
      <c r="B1743" s="408"/>
      <c r="C1743" s="408"/>
      <c r="D1743" s="408"/>
      <c r="E1743" s="1"/>
      <c r="F1743" s="1"/>
      <c r="G1743" s="1"/>
      <c r="H1743" s="1"/>
      <c r="I1743" s="1"/>
      <c r="J1743" s="1"/>
      <c r="K1743" s="1"/>
      <c r="L1743" s="1"/>
    </row>
    <row r="1744" spans="1:12" x14ac:dyDescent="0.2">
      <c r="A1744" s="3"/>
      <c r="B1744" s="3"/>
      <c r="C1744" s="409"/>
      <c r="D1744" s="409"/>
      <c r="E1744" s="3"/>
      <c r="F1744" s="3"/>
      <c r="G1744" s="3"/>
      <c r="H1744" s="3"/>
      <c r="I1744" s="3"/>
      <c r="J1744" s="3"/>
      <c r="K1744" s="3"/>
      <c r="L1744" s="3"/>
    </row>
    <row r="1745" spans="1:12" x14ac:dyDescent="0.2">
      <c r="A1745" s="427" t="s">
        <v>1</v>
      </c>
      <c r="B1745" s="427"/>
      <c r="C1745" s="427"/>
      <c r="D1745" s="427"/>
      <c r="E1745" s="2"/>
      <c r="F1745" s="433" t="s">
        <v>18</v>
      </c>
      <c r="G1745" s="433"/>
      <c r="H1745" s="433"/>
      <c r="I1745" s="433"/>
      <c r="J1745" s="433"/>
      <c r="K1745" s="433"/>
      <c r="L1745" s="433"/>
    </row>
    <row r="1746" spans="1:12" ht="12.75" customHeight="1" x14ac:dyDescent="0.2">
      <c r="A1746" s="11" t="s">
        <v>53</v>
      </c>
      <c r="B1746" s="11" t="s">
        <v>54</v>
      </c>
      <c r="C1746" s="428" t="s">
        <v>55</v>
      </c>
      <c r="D1746" s="429"/>
      <c r="E1746" s="11" t="s">
        <v>56</v>
      </c>
      <c r="F1746" s="12"/>
      <c r="G1746" s="434" t="s">
        <v>57</v>
      </c>
      <c r="H1746" s="388"/>
      <c r="I1746" s="388"/>
      <c r="J1746" s="388"/>
      <c r="K1746" s="389"/>
      <c r="L1746" s="12"/>
    </row>
    <row r="1747" spans="1:12" ht="25.5" customHeight="1" x14ac:dyDescent="0.2">
      <c r="A1747" s="13"/>
      <c r="B1747" s="13" t="s">
        <v>58</v>
      </c>
      <c r="C1747" s="419" t="s">
        <v>59</v>
      </c>
      <c r="D1747" s="420"/>
      <c r="E1747" s="14" t="s">
        <v>60</v>
      </c>
      <c r="F1747" s="12" t="s">
        <v>61</v>
      </c>
      <c r="G1747" s="12" t="s">
        <v>62</v>
      </c>
      <c r="H1747" s="12" t="s">
        <v>63</v>
      </c>
      <c r="I1747" s="12" t="s">
        <v>64</v>
      </c>
      <c r="J1747" s="12" t="s">
        <v>65</v>
      </c>
      <c r="K1747" s="12" t="s">
        <v>66</v>
      </c>
      <c r="L1747" s="12" t="s">
        <v>67</v>
      </c>
    </row>
    <row r="1748" spans="1:12" x14ac:dyDescent="0.2">
      <c r="A1748" s="15">
        <f>COUNT(A1749)</f>
        <v>0</v>
      </c>
      <c r="B1748" s="5" t="s">
        <v>33</v>
      </c>
      <c r="C1748" s="413"/>
      <c r="D1748" s="414"/>
      <c r="E1748" s="5"/>
      <c r="F1748" s="6">
        <f>SUM(F1749)</f>
        <v>0</v>
      </c>
      <c r="G1748" s="6">
        <f t="shared" ref="G1748:L1748" si="534">SUM(G1749)</f>
        <v>0</v>
      </c>
      <c r="H1748" s="6">
        <f t="shared" si="534"/>
        <v>0</v>
      </c>
      <c r="I1748" s="6">
        <f t="shared" si="534"/>
        <v>0</v>
      </c>
      <c r="J1748" s="6">
        <f t="shared" si="534"/>
        <v>0</v>
      </c>
      <c r="K1748" s="6">
        <f t="shared" si="534"/>
        <v>0</v>
      </c>
      <c r="L1748" s="6">
        <f t="shared" si="534"/>
        <v>0</v>
      </c>
    </row>
    <row r="1749" spans="1:12" ht="25.5" x14ac:dyDescent="0.2">
      <c r="A1749" s="8"/>
      <c r="B1749" s="7"/>
      <c r="C1749" s="415" t="s">
        <v>226</v>
      </c>
      <c r="D1749" s="416"/>
      <c r="E1749" s="7" t="s">
        <v>227</v>
      </c>
      <c r="F1749" s="8"/>
      <c r="G1749" s="8"/>
      <c r="H1749" s="8"/>
      <c r="I1749" s="8"/>
      <c r="J1749" s="8"/>
      <c r="K1749" s="8"/>
      <c r="L1749" s="8"/>
    </row>
    <row r="1750" spans="1:12" x14ac:dyDescent="0.2">
      <c r="A1750" s="15">
        <f>COUNT(A1751:A1758)</f>
        <v>8</v>
      </c>
      <c r="B1750" s="5" t="s">
        <v>34</v>
      </c>
      <c r="C1750" s="413"/>
      <c r="D1750" s="414"/>
      <c r="E1750" s="5"/>
      <c r="F1750" s="6">
        <f>SUM(F1751:F1758)</f>
        <v>188</v>
      </c>
      <c r="G1750" s="6">
        <f t="shared" ref="G1750:L1750" si="535">SUM(G1751:G1758)</f>
        <v>7</v>
      </c>
      <c r="H1750" s="6">
        <f t="shared" si="535"/>
        <v>4</v>
      </c>
      <c r="I1750" s="6">
        <f t="shared" si="535"/>
        <v>0</v>
      </c>
      <c r="J1750" s="6">
        <f t="shared" si="535"/>
        <v>0</v>
      </c>
      <c r="K1750" s="6">
        <f t="shared" si="535"/>
        <v>199</v>
      </c>
      <c r="L1750" s="6">
        <f t="shared" si="535"/>
        <v>425</v>
      </c>
    </row>
    <row r="1751" spans="1:12" ht="51" customHeight="1" x14ac:dyDescent="0.2">
      <c r="A1751" s="162">
        <v>1</v>
      </c>
      <c r="B1751" s="7" t="s">
        <v>1624</v>
      </c>
      <c r="C1751" s="415" t="s">
        <v>1625</v>
      </c>
      <c r="D1751" s="416"/>
      <c r="E1751" s="7" t="s">
        <v>3431</v>
      </c>
      <c r="F1751" s="8">
        <v>20</v>
      </c>
      <c r="G1751" s="8"/>
      <c r="H1751" s="8"/>
      <c r="I1751" s="8"/>
      <c r="J1751" s="8"/>
      <c r="K1751" s="8">
        <v>20</v>
      </c>
      <c r="L1751" s="8">
        <v>40</v>
      </c>
    </row>
    <row r="1752" spans="1:12" ht="38.25" customHeight="1" x14ac:dyDescent="0.2">
      <c r="A1752" s="162">
        <v>1</v>
      </c>
      <c r="B1752" s="7" t="s">
        <v>1626</v>
      </c>
      <c r="C1752" s="415" t="s">
        <v>1627</v>
      </c>
      <c r="D1752" s="416"/>
      <c r="E1752" s="7" t="s">
        <v>3432</v>
      </c>
      <c r="F1752" s="8">
        <v>37</v>
      </c>
      <c r="G1752" s="8"/>
      <c r="H1752" s="8">
        <v>3</v>
      </c>
      <c r="I1752" s="8"/>
      <c r="J1752" s="8"/>
      <c r="K1752" s="8">
        <v>40</v>
      </c>
      <c r="L1752" s="8">
        <v>74</v>
      </c>
    </row>
    <row r="1753" spans="1:12" ht="38.25" customHeight="1" x14ac:dyDescent="0.2">
      <c r="A1753" s="162">
        <v>1</v>
      </c>
      <c r="B1753" s="7" t="s">
        <v>1628</v>
      </c>
      <c r="C1753" s="415" t="s">
        <v>1629</v>
      </c>
      <c r="D1753" s="416"/>
      <c r="E1753" s="7" t="s">
        <v>3433</v>
      </c>
      <c r="F1753" s="8">
        <v>9</v>
      </c>
      <c r="G1753" s="8"/>
      <c r="H1753" s="8"/>
      <c r="I1753" s="8"/>
      <c r="J1753" s="8"/>
      <c r="K1753" s="8">
        <v>9</v>
      </c>
      <c r="L1753" s="8">
        <v>18</v>
      </c>
    </row>
    <row r="1754" spans="1:12" ht="38.25" customHeight="1" x14ac:dyDescent="0.2">
      <c r="A1754" s="162">
        <v>1</v>
      </c>
      <c r="B1754" s="7" t="s">
        <v>1630</v>
      </c>
      <c r="C1754" s="415" t="s">
        <v>1631</v>
      </c>
      <c r="D1754" s="416"/>
      <c r="E1754" s="7" t="s">
        <v>3434</v>
      </c>
      <c r="F1754" s="8">
        <v>35</v>
      </c>
      <c r="G1754" s="8">
        <v>2</v>
      </c>
      <c r="H1754" s="8"/>
      <c r="I1754" s="8"/>
      <c r="J1754" s="8"/>
      <c r="K1754" s="8">
        <v>37</v>
      </c>
      <c r="L1754" s="8">
        <v>79</v>
      </c>
    </row>
    <row r="1755" spans="1:12" ht="51" customHeight="1" x14ac:dyDescent="0.2">
      <c r="A1755" s="162">
        <v>1</v>
      </c>
      <c r="B1755" s="7" t="s">
        <v>1632</v>
      </c>
      <c r="C1755" s="415" t="s">
        <v>1633</v>
      </c>
      <c r="D1755" s="416"/>
      <c r="E1755" s="7" t="s">
        <v>3073</v>
      </c>
      <c r="F1755" s="8">
        <v>31</v>
      </c>
      <c r="G1755" s="8"/>
      <c r="H1755" s="8"/>
      <c r="I1755" s="8"/>
      <c r="J1755" s="8"/>
      <c r="K1755" s="8">
        <v>31</v>
      </c>
      <c r="L1755" s="8">
        <v>70</v>
      </c>
    </row>
    <row r="1756" spans="1:12" ht="38.25" customHeight="1" x14ac:dyDescent="0.2">
      <c r="A1756" s="162">
        <v>1</v>
      </c>
      <c r="B1756" s="7" t="s">
        <v>1634</v>
      </c>
      <c r="C1756" s="415" t="s">
        <v>1635</v>
      </c>
      <c r="D1756" s="416"/>
      <c r="E1756" s="7" t="s">
        <v>3435</v>
      </c>
      <c r="F1756" s="8">
        <v>28</v>
      </c>
      <c r="G1756" s="8"/>
      <c r="H1756" s="8"/>
      <c r="I1756" s="8"/>
      <c r="J1756" s="8"/>
      <c r="K1756" s="8">
        <v>28</v>
      </c>
      <c r="L1756" s="8">
        <v>56</v>
      </c>
    </row>
    <row r="1757" spans="1:12" ht="38.25" customHeight="1" x14ac:dyDescent="0.2">
      <c r="A1757" s="162">
        <v>1</v>
      </c>
      <c r="B1757" s="7" t="s">
        <v>1464</v>
      </c>
      <c r="C1757" s="415" t="s">
        <v>1636</v>
      </c>
      <c r="D1757" s="416"/>
      <c r="E1757" s="7" t="s">
        <v>3436</v>
      </c>
      <c r="F1757" s="8">
        <v>8</v>
      </c>
      <c r="G1757" s="8">
        <v>1</v>
      </c>
      <c r="H1757" s="8">
        <v>1</v>
      </c>
      <c r="I1757" s="8"/>
      <c r="J1757" s="8"/>
      <c r="K1757" s="8">
        <v>10</v>
      </c>
      <c r="L1757" s="8">
        <v>30</v>
      </c>
    </row>
    <row r="1758" spans="1:12" ht="38.25" customHeight="1" x14ac:dyDescent="0.2">
      <c r="A1758" s="162">
        <v>1</v>
      </c>
      <c r="B1758" s="7" t="s">
        <v>3538</v>
      </c>
      <c r="C1758" s="415" t="s">
        <v>1637</v>
      </c>
      <c r="D1758" s="416"/>
      <c r="E1758" s="7" t="s">
        <v>3437</v>
      </c>
      <c r="F1758" s="8">
        <v>20</v>
      </c>
      <c r="G1758" s="8">
        <v>4</v>
      </c>
      <c r="H1758" s="8"/>
      <c r="I1758" s="8"/>
      <c r="J1758" s="8"/>
      <c r="K1758" s="8">
        <v>24</v>
      </c>
      <c r="L1758" s="8">
        <v>58</v>
      </c>
    </row>
    <row r="1759" spans="1:12" x14ac:dyDescent="0.2">
      <c r="A1759" s="15">
        <f>COUNT(A1760:A1767)</f>
        <v>8</v>
      </c>
      <c r="B1759" s="5" t="s">
        <v>35</v>
      </c>
      <c r="C1759" s="413"/>
      <c r="D1759" s="414"/>
      <c r="E1759" s="5"/>
      <c r="F1759" s="6">
        <f>SUM(F1760:F1767)</f>
        <v>237</v>
      </c>
      <c r="G1759" s="6">
        <f t="shared" ref="G1759:L1759" si="536">SUM(G1760:G1767)</f>
        <v>6</v>
      </c>
      <c r="H1759" s="6">
        <f t="shared" si="536"/>
        <v>10</v>
      </c>
      <c r="I1759" s="6">
        <f t="shared" si="536"/>
        <v>0</v>
      </c>
      <c r="J1759" s="6">
        <f t="shared" si="536"/>
        <v>0</v>
      </c>
      <c r="K1759" s="6">
        <f t="shared" si="536"/>
        <v>253</v>
      </c>
      <c r="L1759" s="6">
        <f t="shared" si="536"/>
        <v>490</v>
      </c>
    </row>
    <row r="1760" spans="1:12" ht="51" customHeight="1" x14ac:dyDescent="0.2">
      <c r="A1760" s="162">
        <v>1</v>
      </c>
      <c r="B1760" s="7" t="s">
        <v>1638</v>
      </c>
      <c r="C1760" s="415" t="s">
        <v>1639</v>
      </c>
      <c r="D1760" s="416"/>
      <c r="E1760" s="7" t="s">
        <v>3438</v>
      </c>
      <c r="F1760" s="8">
        <v>14</v>
      </c>
      <c r="G1760" s="8">
        <v>2</v>
      </c>
      <c r="H1760" s="8"/>
      <c r="I1760" s="8"/>
      <c r="J1760" s="8"/>
      <c r="K1760" s="8">
        <v>16</v>
      </c>
      <c r="L1760" s="8">
        <v>37</v>
      </c>
    </row>
    <row r="1761" spans="1:12" ht="51" customHeight="1" x14ac:dyDescent="0.2">
      <c r="A1761" s="162">
        <v>1</v>
      </c>
      <c r="B1761" s="7" t="s">
        <v>1640</v>
      </c>
      <c r="C1761" s="415" t="s">
        <v>1641</v>
      </c>
      <c r="D1761" s="416"/>
      <c r="E1761" s="7" t="s">
        <v>3439</v>
      </c>
      <c r="F1761" s="8">
        <v>19</v>
      </c>
      <c r="G1761" s="8"/>
      <c r="H1761" s="8">
        <v>1</v>
      </c>
      <c r="I1761" s="8"/>
      <c r="J1761" s="8"/>
      <c r="K1761" s="8">
        <v>20</v>
      </c>
      <c r="L1761" s="8">
        <v>43</v>
      </c>
    </row>
    <row r="1762" spans="1:12" ht="38.25" customHeight="1" x14ac:dyDescent="0.2">
      <c r="A1762" s="162">
        <v>1</v>
      </c>
      <c r="B1762" s="7" t="s">
        <v>1540</v>
      </c>
      <c r="C1762" s="415" t="s">
        <v>1642</v>
      </c>
      <c r="D1762" s="416"/>
      <c r="E1762" s="7" t="s">
        <v>3440</v>
      </c>
      <c r="F1762" s="8">
        <v>58</v>
      </c>
      <c r="G1762" s="8"/>
      <c r="H1762" s="8">
        <v>1</v>
      </c>
      <c r="I1762" s="8"/>
      <c r="J1762" s="8"/>
      <c r="K1762" s="8">
        <v>59</v>
      </c>
      <c r="L1762" s="8">
        <v>91</v>
      </c>
    </row>
    <row r="1763" spans="1:12" ht="38.25" customHeight="1" x14ac:dyDescent="0.2">
      <c r="A1763" s="162">
        <v>1</v>
      </c>
      <c r="B1763" s="7" t="s">
        <v>1643</v>
      </c>
      <c r="C1763" s="415" t="s">
        <v>1644</v>
      </c>
      <c r="D1763" s="416"/>
      <c r="E1763" s="7" t="s">
        <v>3038</v>
      </c>
      <c r="F1763" s="8">
        <v>32</v>
      </c>
      <c r="G1763" s="8"/>
      <c r="H1763" s="8"/>
      <c r="I1763" s="8"/>
      <c r="J1763" s="8"/>
      <c r="K1763" s="8">
        <v>32</v>
      </c>
      <c r="L1763" s="8">
        <v>64</v>
      </c>
    </row>
    <row r="1764" spans="1:12" ht="38.25" customHeight="1" x14ac:dyDescent="0.2">
      <c r="A1764" s="162">
        <v>1</v>
      </c>
      <c r="B1764" s="7" t="s">
        <v>1630</v>
      </c>
      <c r="C1764" s="415" t="s">
        <v>1645</v>
      </c>
      <c r="D1764" s="416"/>
      <c r="E1764" s="7" t="s">
        <v>3441</v>
      </c>
      <c r="F1764" s="8">
        <v>16</v>
      </c>
      <c r="G1764" s="8"/>
      <c r="H1764" s="8">
        <v>5</v>
      </c>
      <c r="I1764" s="8"/>
      <c r="J1764" s="8"/>
      <c r="K1764" s="8">
        <v>21</v>
      </c>
      <c r="L1764" s="8">
        <v>36</v>
      </c>
    </row>
    <row r="1765" spans="1:12" ht="38.25" customHeight="1" x14ac:dyDescent="0.2">
      <c r="A1765" s="162">
        <v>1</v>
      </c>
      <c r="B1765" s="7" t="s">
        <v>1646</v>
      </c>
      <c r="C1765" s="415" t="s">
        <v>1647</v>
      </c>
      <c r="D1765" s="416"/>
      <c r="E1765" s="7" t="s">
        <v>3442</v>
      </c>
      <c r="F1765" s="8">
        <v>15</v>
      </c>
      <c r="G1765" s="8">
        <v>2</v>
      </c>
      <c r="H1765" s="8">
        <v>1</v>
      </c>
      <c r="I1765" s="8"/>
      <c r="J1765" s="8"/>
      <c r="K1765" s="8">
        <v>18</v>
      </c>
      <c r="L1765" s="8">
        <v>40</v>
      </c>
    </row>
    <row r="1766" spans="1:12" ht="63.75" customHeight="1" x14ac:dyDescent="0.2">
      <c r="A1766" s="162">
        <v>1</v>
      </c>
      <c r="B1766" s="7" t="s">
        <v>1648</v>
      </c>
      <c r="C1766" s="415" t="s">
        <v>1649</v>
      </c>
      <c r="D1766" s="416"/>
      <c r="E1766" s="7" t="s">
        <v>3443</v>
      </c>
      <c r="F1766" s="8">
        <v>58</v>
      </c>
      <c r="G1766" s="8">
        <v>2</v>
      </c>
      <c r="H1766" s="8">
        <v>2</v>
      </c>
      <c r="I1766" s="8"/>
      <c r="J1766" s="8"/>
      <c r="K1766" s="8">
        <v>62</v>
      </c>
      <c r="L1766" s="8">
        <v>129</v>
      </c>
    </row>
    <row r="1767" spans="1:12" ht="51" customHeight="1" x14ac:dyDescent="0.2">
      <c r="A1767" s="162">
        <v>1</v>
      </c>
      <c r="B1767" s="7" t="s">
        <v>1650</v>
      </c>
      <c r="C1767" s="415" t="s">
        <v>1651</v>
      </c>
      <c r="D1767" s="416"/>
      <c r="E1767" s="7" t="s">
        <v>3444</v>
      </c>
      <c r="F1767" s="8">
        <v>25</v>
      </c>
      <c r="G1767" s="8"/>
      <c r="H1767" s="8"/>
      <c r="I1767" s="8"/>
      <c r="J1767" s="8"/>
      <c r="K1767" s="8">
        <v>25</v>
      </c>
      <c r="L1767" s="8">
        <v>50</v>
      </c>
    </row>
    <row r="1768" spans="1:12" x14ac:dyDescent="0.2">
      <c r="A1768" s="15">
        <f>COUNT(A1769)</f>
        <v>0</v>
      </c>
      <c r="B1768" s="5" t="s">
        <v>36</v>
      </c>
      <c r="C1768" s="413"/>
      <c r="D1768" s="414"/>
      <c r="E1768" s="5"/>
      <c r="F1768" s="6">
        <f>SUM(F1769)</f>
        <v>0</v>
      </c>
      <c r="G1768" s="6">
        <f t="shared" ref="G1768:L1768" si="537">SUM(G1769)</f>
        <v>0</v>
      </c>
      <c r="H1768" s="6">
        <f t="shared" si="537"/>
        <v>0</v>
      </c>
      <c r="I1768" s="6">
        <f t="shared" si="537"/>
        <v>0</v>
      </c>
      <c r="J1768" s="6">
        <f t="shared" si="537"/>
        <v>0</v>
      </c>
      <c r="K1768" s="6">
        <f t="shared" si="537"/>
        <v>0</v>
      </c>
      <c r="L1768" s="6">
        <f t="shared" si="537"/>
        <v>0</v>
      </c>
    </row>
    <row r="1769" spans="1:12" ht="25.5" x14ac:dyDescent="0.2">
      <c r="A1769" s="8"/>
      <c r="B1769" s="7"/>
      <c r="C1769" s="415" t="s">
        <v>226</v>
      </c>
      <c r="D1769" s="416"/>
      <c r="E1769" s="7" t="s">
        <v>227</v>
      </c>
      <c r="F1769" s="8"/>
      <c r="G1769" s="8"/>
      <c r="H1769" s="8"/>
      <c r="I1769" s="8"/>
      <c r="J1769" s="8"/>
      <c r="K1769" s="8"/>
      <c r="L1769" s="8"/>
    </row>
    <row r="1770" spans="1:12" x14ac:dyDescent="0.2">
      <c r="A1770" s="16">
        <f>SUM(A1748+A1750+A1759+A1768)</f>
        <v>16</v>
      </c>
      <c r="B1770" s="17"/>
      <c r="C1770" s="417"/>
      <c r="D1770" s="418"/>
      <c r="E1770" s="17"/>
      <c r="F1770" s="9">
        <f>SUM(F1748+F1750+F1759+F1768)</f>
        <v>425</v>
      </c>
      <c r="G1770" s="164">
        <f t="shared" ref="G1770:L1770" si="538">SUM(G1748+G1750+G1759+G1768)</f>
        <v>13</v>
      </c>
      <c r="H1770" s="164">
        <f t="shared" si="538"/>
        <v>14</v>
      </c>
      <c r="I1770" s="164">
        <f t="shared" si="538"/>
        <v>0</v>
      </c>
      <c r="J1770" s="164">
        <f t="shared" si="538"/>
        <v>0</v>
      </c>
      <c r="K1770" s="164">
        <f t="shared" si="538"/>
        <v>452</v>
      </c>
      <c r="L1770" s="164">
        <f t="shared" si="538"/>
        <v>915</v>
      </c>
    </row>
    <row r="1771" spans="1:12" x14ac:dyDescent="0.2">
      <c r="A1771" s="2"/>
      <c r="B1771" s="2"/>
      <c r="C1771" s="421"/>
      <c r="D1771" s="421"/>
      <c r="E1771" s="2"/>
      <c r="F1771" s="2"/>
      <c r="G1771" s="2"/>
      <c r="H1771" s="2"/>
      <c r="I1771" s="2"/>
      <c r="J1771" s="2"/>
      <c r="K1771" s="2"/>
      <c r="L1771" s="2"/>
    </row>
    <row r="1772" spans="1:12" ht="12.75" customHeight="1" x14ac:dyDescent="0.2">
      <c r="A1772" s="427" t="s">
        <v>2</v>
      </c>
      <c r="B1772" s="427"/>
      <c r="C1772" s="427"/>
      <c r="D1772" s="427"/>
      <c r="E1772" s="2"/>
      <c r="F1772" s="433" t="s">
        <v>18</v>
      </c>
      <c r="G1772" s="433"/>
      <c r="H1772" s="433"/>
      <c r="I1772" s="433"/>
      <c r="J1772" s="433"/>
      <c r="K1772" s="433"/>
      <c r="L1772" s="433"/>
    </row>
    <row r="1773" spans="1:12" ht="12.75" customHeight="1" x14ac:dyDescent="0.2">
      <c r="A1773" s="11" t="s">
        <v>53</v>
      </c>
      <c r="B1773" s="11" t="s">
        <v>54</v>
      </c>
      <c r="C1773" s="428" t="s">
        <v>55</v>
      </c>
      <c r="D1773" s="429"/>
      <c r="E1773" s="11" t="s">
        <v>56</v>
      </c>
      <c r="F1773" s="12"/>
      <c r="G1773" s="434" t="s">
        <v>57</v>
      </c>
      <c r="H1773" s="388"/>
      <c r="I1773" s="388"/>
      <c r="J1773" s="388"/>
      <c r="K1773" s="389"/>
      <c r="L1773" s="12"/>
    </row>
    <row r="1774" spans="1:12" ht="25.5" customHeight="1" x14ac:dyDescent="0.2">
      <c r="A1774" s="13"/>
      <c r="B1774" s="13" t="s">
        <v>58</v>
      </c>
      <c r="C1774" s="419" t="s">
        <v>59</v>
      </c>
      <c r="D1774" s="420"/>
      <c r="E1774" s="14" t="s">
        <v>60</v>
      </c>
      <c r="F1774" s="12" t="s">
        <v>61</v>
      </c>
      <c r="G1774" s="12" t="s">
        <v>62</v>
      </c>
      <c r="H1774" s="12" t="s">
        <v>63</v>
      </c>
      <c r="I1774" s="12" t="s">
        <v>64</v>
      </c>
      <c r="J1774" s="12" t="s">
        <v>65</v>
      </c>
      <c r="K1774" s="12" t="s">
        <v>66</v>
      </c>
      <c r="L1774" s="12" t="s">
        <v>67</v>
      </c>
    </row>
    <row r="1775" spans="1:12" x14ac:dyDescent="0.2">
      <c r="A1775" s="15">
        <f>COUNT(A1776)</f>
        <v>0</v>
      </c>
      <c r="B1775" s="167" t="s">
        <v>33</v>
      </c>
      <c r="C1775" s="413"/>
      <c r="D1775" s="414"/>
      <c r="E1775" s="167"/>
      <c r="F1775" s="6">
        <f>SUM(F1776)</f>
        <v>0</v>
      </c>
      <c r="G1775" s="6">
        <f t="shared" ref="G1775" si="539">SUM(G1776)</f>
        <v>0</v>
      </c>
      <c r="H1775" s="6">
        <f t="shared" ref="H1775" si="540">SUM(H1776)</f>
        <v>0</v>
      </c>
      <c r="I1775" s="6">
        <f t="shared" ref="I1775" si="541">SUM(I1776)</f>
        <v>0</v>
      </c>
      <c r="J1775" s="6">
        <f t="shared" ref="J1775" si="542">SUM(J1776)</f>
        <v>0</v>
      </c>
      <c r="K1775" s="6">
        <f t="shared" ref="K1775" si="543">SUM(K1776)</f>
        <v>0</v>
      </c>
      <c r="L1775" s="6">
        <f t="shared" ref="L1775" si="544">SUM(L1776)</f>
        <v>0</v>
      </c>
    </row>
    <row r="1776" spans="1:12" ht="25.5" x14ac:dyDescent="0.2">
      <c r="A1776" s="8"/>
      <c r="B1776" s="166"/>
      <c r="C1776" s="415" t="s">
        <v>226</v>
      </c>
      <c r="D1776" s="416"/>
      <c r="E1776" s="166" t="s">
        <v>227</v>
      </c>
      <c r="F1776" s="8"/>
      <c r="G1776" s="8"/>
      <c r="H1776" s="8"/>
      <c r="I1776" s="8"/>
      <c r="J1776" s="8"/>
      <c r="K1776" s="8"/>
      <c r="L1776" s="8"/>
    </row>
    <row r="1777" spans="1:12" x14ac:dyDescent="0.2">
      <c r="A1777" s="15">
        <f>COUNT(A1778)</f>
        <v>0</v>
      </c>
      <c r="B1777" s="167" t="s">
        <v>34</v>
      </c>
      <c r="C1777" s="413"/>
      <c r="D1777" s="414"/>
      <c r="E1777" s="167"/>
      <c r="F1777" s="6">
        <f>SUM(F1778)</f>
        <v>0</v>
      </c>
      <c r="G1777" s="6">
        <f t="shared" ref="G1777" si="545">SUM(G1778)</f>
        <v>0</v>
      </c>
      <c r="H1777" s="6">
        <f t="shared" ref="H1777" si="546">SUM(H1778)</f>
        <v>0</v>
      </c>
      <c r="I1777" s="6">
        <f t="shared" ref="I1777" si="547">SUM(I1778)</f>
        <v>0</v>
      </c>
      <c r="J1777" s="6">
        <f t="shared" ref="J1777" si="548">SUM(J1778)</f>
        <v>0</v>
      </c>
      <c r="K1777" s="6">
        <f t="shared" ref="K1777" si="549">SUM(K1778)</f>
        <v>0</v>
      </c>
      <c r="L1777" s="6">
        <f t="shared" ref="L1777" si="550">SUM(L1778)</f>
        <v>0</v>
      </c>
    </row>
    <row r="1778" spans="1:12" ht="25.5" x14ac:dyDescent="0.2">
      <c r="A1778" s="8"/>
      <c r="B1778" s="166"/>
      <c r="C1778" s="415" t="s">
        <v>226</v>
      </c>
      <c r="D1778" s="416"/>
      <c r="E1778" s="166" t="s">
        <v>227</v>
      </c>
      <c r="F1778" s="8"/>
      <c r="G1778" s="8"/>
      <c r="H1778" s="8"/>
      <c r="I1778" s="8"/>
      <c r="J1778" s="8"/>
      <c r="K1778" s="8"/>
      <c r="L1778" s="8"/>
    </row>
    <row r="1779" spans="1:12" x14ac:dyDescent="0.2">
      <c r="A1779" s="15">
        <f>COUNT(A1780)</f>
        <v>0</v>
      </c>
      <c r="B1779" s="167" t="s">
        <v>35</v>
      </c>
      <c r="C1779" s="413"/>
      <c r="D1779" s="414"/>
      <c r="E1779" s="167"/>
      <c r="F1779" s="6">
        <f>SUM(F1780)</f>
        <v>0</v>
      </c>
      <c r="G1779" s="6">
        <f t="shared" ref="G1779" si="551">SUM(G1780)</f>
        <v>0</v>
      </c>
      <c r="H1779" s="6">
        <f t="shared" ref="H1779" si="552">SUM(H1780)</f>
        <v>0</v>
      </c>
      <c r="I1779" s="6">
        <f t="shared" ref="I1779" si="553">SUM(I1780)</f>
        <v>0</v>
      </c>
      <c r="J1779" s="6">
        <f t="shared" ref="J1779" si="554">SUM(J1780)</f>
        <v>0</v>
      </c>
      <c r="K1779" s="6">
        <f t="shared" ref="K1779" si="555">SUM(K1780)</f>
        <v>0</v>
      </c>
      <c r="L1779" s="6">
        <f t="shared" ref="L1779" si="556">SUM(L1780)</f>
        <v>0</v>
      </c>
    </row>
    <row r="1780" spans="1:12" ht="25.5" x14ac:dyDescent="0.2">
      <c r="A1780" s="8"/>
      <c r="B1780" s="166"/>
      <c r="C1780" s="415" t="s">
        <v>226</v>
      </c>
      <c r="D1780" s="416"/>
      <c r="E1780" s="166" t="s">
        <v>227</v>
      </c>
      <c r="F1780" s="8"/>
      <c r="G1780" s="8"/>
      <c r="H1780" s="8"/>
      <c r="I1780" s="8"/>
      <c r="J1780" s="8"/>
      <c r="K1780" s="8"/>
      <c r="L1780" s="8"/>
    </row>
    <row r="1781" spans="1:12" x14ac:dyDescent="0.2">
      <c r="A1781" s="15">
        <f>COUNT(A1782)</f>
        <v>0</v>
      </c>
      <c r="B1781" s="167" t="s">
        <v>36</v>
      </c>
      <c r="C1781" s="413"/>
      <c r="D1781" s="414"/>
      <c r="E1781" s="167"/>
      <c r="F1781" s="6">
        <f>SUM(F1782)</f>
        <v>0</v>
      </c>
      <c r="G1781" s="6">
        <f t="shared" ref="G1781" si="557">SUM(G1782)</f>
        <v>0</v>
      </c>
      <c r="H1781" s="6">
        <f t="shared" ref="H1781" si="558">SUM(H1782)</f>
        <v>0</v>
      </c>
      <c r="I1781" s="6">
        <f t="shared" ref="I1781" si="559">SUM(I1782)</f>
        <v>0</v>
      </c>
      <c r="J1781" s="6">
        <f t="shared" ref="J1781" si="560">SUM(J1782)</f>
        <v>0</v>
      </c>
      <c r="K1781" s="6">
        <f t="shared" ref="K1781" si="561">SUM(K1782)</f>
        <v>0</v>
      </c>
      <c r="L1781" s="6">
        <f t="shared" ref="L1781" si="562">SUM(L1782)</f>
        <v>0</v>
      </c>
    </row>
    <row r="1782" spans="1:12" ht="25.5" x14ac:dyDescent="0.2">
      <c r="A1782" s="8"/>
      <c r="B1782" s="166"/>
      <c r="C1782" s="415" t="s">
        <v>226</v>
      </c>
      <c r="D1782" s="416"/>
      <c r="E1782" s="166" t="s">
        <v>227</v>
      </c>
      <c r="F1782" s="8"/>
      <c r="G1782" s="8"/>
      <c r="H1782" s="8"/>
      <c r="I1782" s="8"/>
      <c r="J1782" s="8"/>
      <c r="K1782" s="8"/>
      <c r="L1782" s="8"/>
    </row>
    <row r="1783" spans="1:12" x14ac:dyDescent="0.2">
      <c r="A1783" s="16">
        <f>SUM(A1775+A1777+A1779+A1781)</f>
        <v>0</v>
      </c>
      <c r="B1783" s="17"/>
      <c r="C1783" s="417"/>
      <c r="D1783" s="418"/>
      <c r="E1783" s="17"/>
      <c r="F1783" s="164">
        <f>SUM(F1775+F1777+F1779+F1781)</f>
        <v>0</v>
      </c>
      <c r="G1783" s="164">
        <f t="shared" ref="G1783:L1783" si="563">SUM(G1775+G1777+G1779+G1781)</f>
        <v>0</v>
      </c>
      <c r="H1783" s="164">
        <f t="shared" si="563"/>
        <v>0</v>
      </c>
      <c r="I1783" s="164">
        <f t="shared" si="563"/>
        <v>0</v>
      </c>
      <c r="J1783" s="164">
        <f t="shared" si="563"/>
        <v>0</v>
      </c>
      <c r="K1783" s="164">
        <f t="shared" si="563"/>
        <v>0</v>
      </c>
      <c r="L1783" s="164">
        <f t="shared" si="563"/>
        <v>0</v>
      </c>
    </row>
    <row r="1784" spans="1:12" x14ac:dyDescent="0.2">
      <c r="A1784" s="2"/>
      <c r="B1784" s="2"/>
      <c r="C1784" s="421"/>
      <c r="D1784" s="421"/>
      <c r="E1784" s="2"/>
      <c r="F1784" s="2"/>
      <c r="G1784" s="2"/>
      <c r="H1784" s="2"/>
      <c r="I1784" s="2"/>
      <c r="J1784" s="2"/>
      <c r="K1784" s="2"/>
      <c r="L1784" s="2"/>
    </row>
    <row r="1785" spans="1:12" ht="12.75" customHeight="1" x14ac:dyDescent="0.2">
      <c r="A1785" s="427" t="s">
        <v>3</v>
      </c>
      <c r="B1785" s="427"/>
      <c r="C1785" s="427"/>
      <c r="D1785" s="427"/>
      <c r="E1785" s="2"/>
      <c r="F1785" s="433" t="s">
        <v>18</v>
      </c>
      <c r="G1785" s="433"/>
      <c r="H1785" s="433"/>
      <c r="I1785" s="433"/>
      <c r="J1785" s="433"/>
      <c r="K1785" s="433"/>
      <c r="L1785" s="433"/>
    </row>
    <row r="1786" spans="1:12" ht="12.75" customHeight="1" x14ac:dyDescent="0.2">
      <c r="A1786" s="11" t="s">
        <v>53</v>
      </c>
      <c r="B1786" s="11" t="s">
        <v>54</v>
      </c>
      <c r="C1786" s="428" t="s">
        <v>55</v>
      </c>
      <c r="D1786" s="429"/>
      <c r="E1786" s="11" t="s">
        <v>56</v>
      </c>
      <c r="F1786" s="12"/>
      <c r="G1786" s="434" t="s">
        <v>57</v>
      </c>
      <c r="H1786" s="388"/>
      <c r="I1786" s="388"/>
      <c r="J1786" s="388"/>
      <c r="K1786" s="389"/>
      <c r="L1786" s="12"/>
    </row>
    <row r="1787" spans="1:12" ht="25.5" customHeight="1" x14ac:dyDescent="0.2">
      <c r="A1787" s="13"/>
      <c r="B1787" s="13" t="s">
        <v>58</v>
      </c>
      <c r="C1787" s="419" t="s">
        <v>59</v>
      </c>
      <c r="D1787" s="420"/>
      <c r="E1787" s="14" t="s">
        <v>60</v>
      </c>
      <c r="F1787" s="12" t="s">
        <v>61</v>
      </c>
      <c r="G1787" s="12" t="s">
        <v>62</v>
      </c>
      <c r="H1787" s="12" t="s">
        <v>63</v>
      </c>
      <c r="I1787" s="12" t="s">
        <v>64</v>
      </c>
      <c r="J1787" s="12" t="s">
        <v>65</v>
      </c>
      <c r="K1787" s="12" t="s">
        <v>66</v>
      </c>
      <c r="L1787" s="12" t="s">
        <v>67</v>
      </c>
    </row>
    <row r="1788" spans="1:12" x14ac:dyDescent="0.2">
      <c r="A1788" s="15">
        <f>COUNT(A1789)</f>
        <v>0</v>
      </c>
      <c r="B1788" s="5" t="s">
        <v>33</v>
      </c>
      <c r="C1788" s="413"/>
      <c r="D1788" s="414"/>
      <c r="E1788" s="5"/>
      <c r="F1788" s="6">
        <f>SUM(F1789)</f>
        <v>0</v>
      </c>
      <c r="G1788" s="6">
        <f t="shared" ref="G1788:L1788" si="564">SUM(G1789)</f>
        <v>0</v>
      </c>
      <c r="H1788" s="6">
        <f t="shared" si="564"/>
        <v>0</v>
      </c>
      <c r="I1788" s="6">
        <f t="shared" si="564"/>
        <v>0</v>
      </c>
      <c r="J1788" s="6">
        <f t="shared" si="564"/>
        <v>0</v>
      </c>
      <c r="K1788" s="6">
        <f t="shared" si="564"/>
        <v>0</v>
      </c>
      <c r="L1788" s="6">
        <f t="shared" si="564"/>
        <v>0</v>
      </c>
    </row>
    <row r="1789" spans="1:12" ht="25.5" x14ac:dyDescent="0.2">
      <c r="A1789" s="8"/>
      <c r="B1789" s="7"/>
      <c r="C1789" s="415" t="s">
        <v>226</v>
      </c>
      <c r="D1789" s="416"/>
      <c r="E1789" s="7" t="s">
        <v>227</v>
      </c>
      <c r="F1789" s="8"/>
      <c r="G1789" s="8"/>
      <c r="H1789" s="8"/>
      <c r="I1789" s="8"/>
      <c r="J1789" s="8"/>
      <c r="K1789" s="8"/>
      <c r="L1789" s="8"/>
    </row>
    <row r="1790" spans="1:12" x14ac:dyDescent="0.2">
      <c r="A1790" s="15">
        <f>COUNT(A1791)</f>
        <v>0</v>
      </c>
      <c r="B1790" s="5" t="s">
        <v>34</v>
      </c>
      <c r="C1790" s="413"/>
      <c r="D1790" s="414"/>
      <c r="E1790" s="5"/>
      <c r="F1790" s="6">
        <f>SUM(F1791)</f>
        <v>0</v>
      </c>
      <c r="G1790" s="6">
        <f t="shared" ref="G1790" si="565">SUM(G1791)</f>
        <v>0</v>
      </c>
      <c r="H1790" s="6">
        <f t="shared" ref="H1790" si="566">SUM(H1791)</f>
        <v>0</v>
      </c>
      <c r="I1790" s="6">
        <f t="shared" ref="I1790" si="567">SUM(I1791)</f>
        <v>0</v>
      </c>
      <c r="J1790" s="6">
        <f t="shared" ref="J1790" si="568">SUM(J1791)</f>
        <v>0</v>
      </c>
      <c r="K1790" s="6">
        <f t="shared" ref="K1790" si="569">SUM(K1791)</f>
        <v>0</v>
      </c>
      <c r="L1790" s="6">
        <f t="shared" ref="L1790" si="570">SUM(L1791)</f>
        <v>0</v>
      </c>
    </row>
    <row r="1791" spans="1:12" ht="25.5" x14ac:dyDescent="0.2">
      <c r="A1791" s="8"/>
      <c r="B1791" s="7"/>
      <c r="C1791" s="415" t="s">
        <v>226</v>
      </c>
      <c r="D1791" s="416"/>
      <c r="E1791" s="7" t="s">
        <v>227</v>
      </c>
      <c r="F1791" s="8"/>
      <c r="G1791" s="8"/>
      <c r="H1791" s="8"/>
      <c r="I1791" s="8"/>
      <c r="J1791" s="8"/>
      <c r="K1791" s="8"/>
      <c r="L1791" s="8"/>
    </row>
    <row r="1792" spans="1:12" x14ac:dyDescent="0.2">
      <c r="A1792" s="15">
        <f>COUNT(A1793)</f>
        <v>1</v>
      </c>
      <c r="B1792" s="5" t="s">
        <v>35</v>
      </c>
      <c r="C1792" s="413"/>
      <c r="D1792" s="414"/>
      <c r="E1792" s="5"/>
      <c r="F1792" s="6">
        <f>SUM(F1793)</f>
        <v>31</v>
      </c>
      <c r="G1792" s="6">
        <f t="shared" ref="G1792:L1792" si="571">SUM(G1793)</f>
        <v>0</v>
      </c>
      <c r="H1792" s="6">
        <f t="shared" si="571"/>
        <v>5</v>
      </c>
      <c r="I1792" s="6">
        <f t="shared" si="571"/>
        <v>0</v>
      </c>
      <c r="J1792" s="6">
        <f t="shared" si="571"/>
        <v>1</v>
      </c>
      <c r="K1792" s="6">
        <f t="shared" si="571"/>
        <v>37</v>
      </c>
      <c r="L1792" s="6">
        <f t="shared" si="571"/>
        <v>68</v>
      </c>
    </row>
    <row r="1793" spans="1:12" ht="38.25" customHeight="1" x14ac:dyDescent="0.2">
      <c r="A1793" s="162">
        <v>1</v>
      </c>
      <c r="B1793" s="7" t="s">
        <v>1652</v>
      </c>
      <c r="C1793" s="415" t="s">
        <v>1653</v>
      </c>
      <c r="D1793" s="416"/>
      <c r="E1793" s="7" t="s">
        <v>3445</v>
      </c>
      <c r="F1793" s="8">
        <v>31</v>
      </c>
      <c r="G1793" s="8"/>
      <c r="H1793" s="8">
        <v>5</v>
      </c>
      <c r="I1793" s="8"/>
      <c r="J1793" s="8">
        <v>1</v>
      </c>
      <c r="K1793" s="8">
        <v>37</v>
      </c>
      <c r="L1793" s="8">
        <v>68</v>
      </c>
    </row>
    <row r="1794" spans="1:12" x14ac:dyDescent="0.2">
      <c r="A1794" s="15">
        <f>COUNT(A1795)</f>
        <v>0</v>
      </c>
      <c r="B1794" s="5" t="s">
        <v>36</v>
      </c>
      <c r="C1794" s="413"/>
      <c r="D1794" s="414"/>
      <c r="E1794" s="5"/>
      <c r="F1794" s="6">
        <f>SUM(F1795)</f>
        <v>0</v>
      </c>
      <c r="G1794" s="6">
        <f t="shared" ref="G1794" si="572">SUM(G1795)</f>
        <v>0</v>
      </c>
      <c r="H1794" s="6">
        <f t="shared" ref="H1794" si="573">SUM(H1795)</f>
        <v>0</v>
      </c>
      <c r="I1794" s="6">
        <f t="shared" ref="I1794" si="574">SUM(I1795)</f>
        <v>0</v>
      </c>
      <c r="J1794" s="6">
        <f t="shared" ref="J1794" si="575">SUM(J1795)</f>
        <v>0</v>
      </c>
      <c r="K1794" s="6">
        <f t="shared" ref="K1794" si="576">SUM(K1795)</f>
        <v>0</v>
      </c>
      <c r="L1794" s="6">
        <f t="shared" ref="L1794" si="577">SUM(L1795)</f>
        <v>0</v>
      </c>
    </row>
    <row r="1795" spans="1:12" ht="25.5" x14ac:dyDescent="0.2">
      <c r="A1795" s="8"/>
      <c r="B1795" s="7"/>
      <c r="C1795" s="415" t="s">
        <v>226</v>
      </c>
      <c r="D1795" s="416"/>
      <c r="E1795" s="7" t="s">
        <v>227</v>
      </c>
      <c r="F1795" s="8"/>
      <c r="G1795" s="8"/>
      <c r="H1795" s="8"/>
      <c r="I1795" s="8"/>
      <c r="J1795" s="8"/>
      <c r="K1795" s="8"/>
      <c r="L1795" s="8"/>
    </row>
    <row r="1796" spans="1:12" x14ac:dyDescent="0.2">
      <c r="A1796" s="16">
        <f>SUM(A1788+A1790+A1792+A1794)</f>
        <v>1</v>
      </c>
      <c r="B1796" s="17"/>
      <c r="C1796" s="417"/>
      <c r="D1796" s="418"/>
      <c r="E1796" s="17"/>
      <c r="F1796" s="9">
        <f>SUM(F1788+F1790+F1792+F1794)</f>
        <v>31</v>
      </c>
      <c r="G1796" s="164">
        <f t="shared" ref="G1796:L1796" si="578">SUM(G1788+G1790+G1792+G1794)</f>
        <v>0</v>
      </c>
      <c r="H1796" s="164">
        <f t="shared" si="578"/>
        <v>5</v>
      </c>
      <c r="I1796" s="164">
        <f t="shared" si="578"/>
        <v>0</v>
      </c>
      <c r="J1796" s="164">
        <f t="shared" si="578"/>
        <v>1</v>
      </c>
      <c r="K1796" s="164">
        <f t="shared" si="578"/>
        <v>37</v>
      </c>
      <c r="L1796" s="164">
        <f t="shared" si="578"/>
        <v>68</v>
      </c>
    </row>
    <row r="1797" spans="1:12" x14ac:dyDescent="0.2">
      <c r="A1797" s="2"/>
      <c r="B1797" s="2"/>
      <c r="C1797" s="421"/>
      <c r="D1797" s="421"/>
      <c r="E1797" s="2"/>
      <c r="F1797" s="2"/>
      <c r="G1797" s="2"/>
      <c r="H1797" s="2"/>
      <c r="I1797" s="2"/>
      <c r="J1797" s="2"/>
      <c r="K1797" s="2"/>
      <c r="L1797" s="2"/>
    </row>
    <row r="1798" spans="1:12" ht="12.75" customHeight="1" x14ac:dyDescent="0.2">
      <c r="A1798" s="427" t="s">
        <v>4</v>
      </c>
      <c r="B1798" s="427"/>
      <c r="C1798" s="427"/>
      <c r="D1798" s="427"/>
      <c r="E1798" s="2"/>
      <c r="F1798" s="433" t="s">
        <v>18</v>
      </c>
      <c r="G1798" s="433"/>
      <c r="H1798" s="433"/>
      <c r="I1798" s="433"/>
      <c r="J1798" s="433"/>
      <c r="K1798" s="433"/>
      <c r="L1798" s="433"/>
    </row>
    <row r="1799" spans="1:12" ht="12.75" customHeight="1" x14ac:dyDescent="0.2">
      <c r="A1799" s="11" t="s">
        <v>53</v>
      </c>
      <c r="B1799" s="11" t="s">
        <v>54</v>
      </c>
      <c r="C1799" s="428" t="s">
        <v>55</v>
      </c>
      <c r="D1799" s="429"/>
      <c r="E1799" s="11" t="s">
        <v>56</v>
      </c>
      <c r="F1799" s="12"/>
      <c r="G1799" s="434" t="s">
        <v>57</v>
      </c>
      <c r="H1799" s="388"/>
      <c r="I1799" s="388"/>
      <c r="J1799" s="388"/>
      <c r="K1799" s="389"/>
      <c r="L1799" s="12"/>
    </row>
    <row r="1800" spans="1:12" ht="25.5" customHeight="1" x14ac:dyDescent="0.2">
      <c r="A1800" s="13"/>
      <c r="B1800" s="13" t="s">
        <v>58</v>
      </c>
      <c r="C1800" s="419" t="s">
        <v>59</v>
      </c>
      <c r="D1800" s="420"/>
      <c r="E1800" s="14" t="s">
        <v>60</v>
      </c>
      <c r="F1800" s="12" t="s">
        <v>61</v>
      </c>
      <c r="G1800" s="12" t="s">
        <v>62</v>
      </c>
      <c r="H1800" s="12" t="s">
        <v>63</v>
      </c>
      <c r="I1800" s="12" t="s">
        <v>64</v>
      </c>
      <c r="J1800" s="12" t="s">
        <v>65</v>
      </c>
      <c r="K1800" s="12" t="s">
        <v>66</v>
      </c>
      <c r="L1800" s="12" t="s">
        <v>67</v>
      </c>
    </row>
    <row r="1801" spans="1:12" x14ac:dyDescent="0.2">
      <c r="A1801" s="15">
        <f>COUNT(A1802)</f>
        <v>0</v>
      </c>
      <c r="B1801" s="167" t="s">
        <v>33</v>
      </c>
      <c r="C1801" s="413"/>
      <c r="D1801" s="414"/>
      <c r="E1801" s="167"/>
      <c r="F1801" s="6">
        <f>SUM(F1802)</f>
        <v>0</v>
      </c>
      <c r="G1801" s="6">
        <f t="shared" ref="G1801" si="579">SUM(G1802)</f>
        <v>0</v>
      </c>
      <c r="H1801" s="6">
        <f t="shared" ref="H1801" si="580">SUM(H1802)</f>
        <v>0</v>
      </c>
      <c r="I1801" s="6">
        <f t="shared" ref="I1801" si="581">SUM(I1802)</f>
        <v>0</v>
      </c>
      <c r="J1801" s="6">
        <f t="shared" ref="J1801" si="582">SUM(J1802)</f>
        <v>0</v>
      </c>
      <c r="K1801" s="6">
        <f t="shared" ref="K1801" si="583">SUM(K1802)</f>
        <v>0</v>
      </c>
      <c r="L1801" s="6">
        <f t="shared" ref="L1801" si="584">SUM(L1802)</f>
        <v>0</v>
      </c>
    </row>
    <row r="1802" spans="1:12" ht="25.5" x14ac:dyDescent="0.2">
      <c r="A1802" s="8"/>
      <c r="B1802" s="166"/>
      <c r="C1802" s="415" t="s">
        <v>226</v>
      </c>
      <c r="D1802" s="416"/>
      <c r="E1802" s="166" t="s">
        <v>227</v>
      </c>
      <c r="F1802" s="8"/>
      <c r="G1802" s="8"/>
      <c r="H1802" s="8"/>
      <c r="I1802" s="8"/>
      <c r="J1802" s="8"/>
      <c r="K1802" s="8"/>
      <c r="L1802" s="8"/>
    </row>
    <row r="1803" spans="1:12" x14ac:dyDescent="0.2">
      <c r="A1803" s="15">
        <f>COUNT(A1804)</f>
        <v>0</v>
      </c>
      <c r="B1803" s="167" t="s">
        <v>34</v>
      </c>
      <c r="C1803" s="413"/>
      <c r="D1803" s="414"/>
      <c r="E1803" s="167"/>
      <c r="F1803" s="6">
        <f>SUM(F1804)</f>
        <v>0</v>
      </c>
      <c r="G1803" s="6">
        <f t="shared" ref="G1803" si="585">SUM(G1804)</f>
        <v>0</v>
      </c>
      <c r="H1803" s="6">
        <f t="shared" ref="H1803" si="586">SUM(H1804)</f>
        <v>0</v>
      </c>
      <c r="I1803" s="6">
        <f t="shared" ref="I1803" si="587">SUM(I1804)</f>
        <v>0</v>
      </c>
      <c r="J1803" s="6">
        <f t="shared" ref="J1803" si="588">SUM(J1804)</f>
        <v>0</v>
      </c>
      <c r="K1803" s="6">
        <f t="shared" ref="K1803" si="589">SUM(K1804)</f>
        <v>0</v>
      </c>
      <c r="L1803" s="6">
        <f t="shared" ref="L1803" si="590">SUM(L1804)</f>
        <v>0</v>
      </c>
    </row>
    <row r="1804" spans="1:12" ht="25.5" x14ac:dyDescent="0.2">
      <c r="A1804" s="8"/>
      <c r="B1804" s="166"/>
      <c r="C1804" s="415" t="s">
        <v>226</v>
      </c>
      <c r="D1804" s="416"/>
      <c r="E1804" s="166" t="s">
        <v>227</v>
      </c>
      <c r="F1804" s="8"/>
      <c r="G1804" s="8"/>
      <c r="H1804" s="8"/>
      <c r="I1804" s="8"/>
      <c r="J1804" s="8"/>
      <c r="K1804" s="8"/>
      <c r="L1804" s="8"/>
    </row>
    <row r="1805" spans="1:12" x14ac:dyDescent="0.2">
      <c r="A1805" s="15">
        <f>COUNT(A1806)</f>
        <v>0</v>
      </c>
      <c r="B1805" s="167" t="s">
        <v>35</v>
      </c>
      <c r="C1805" s="413"/>
      <c r="D1805" s="414"/>
      <c r="E1805" s="167"/>
      <c r="F1805" s="6">
        <f>SUM(F1806)</f>
        <v>0</v>
      </c>
      <c r="G1805" s="6">
        <f t="shared" ref="G1805" si="591">SUM(G1806)</f>
        <v>0</v>
      </c>
      <c r="H1805" s="6">
        <f t="shared" ref="H1805" si="592">SUM(H1806)</f>
        <v>0</v>
      </c>
      <c r="I1805" s="6">
        <f t="shared" ref="I1805" si="593">SUM(I1806)</f>
        <v>0</v>
      </c>
      <c r="J1805" s="6">
        <f t="shared" ref="J1805" si="594">SUM(J1806)</f>
        <v>0</v>
      </c>
      <c r="K1805" s="6">
        <f t="shared" ref="K1805" si="595">SUM(K1806)</f>
        <v>0</v>
      </c>
      <c r="L1805" s="6">
        <f t="shared" ref="L1805" si="596">SUM(L1806)</f>
        <v>0</v>
      </c>
    </row>
    <row r="1806" spans="1:12" ht="25.5" x14ac:dyDescent="0.2">
      <c r="A1806" s="8"/>
      <c r="B1806" s="166"/>
      <c r="C1806" s="415" t="s">
        <v>226</v>
      </c>
      <c r="D1806" s="416"/>
      <c r="E1806" s="166" t="s">
        <v>227</v>
      </c>
      <c r="F1806" s="8"/>
      <c r="G1806" s="8"/>
      <c r="H1806" s="8"/>
      <c r="I1806" s="8"/>
      <c r="J1806" s="8"/>
      <c r="K1806" s="8"/>
      <c r="L1806" s="8"/>
    </row>
    <row r="1807" spans="1:12" x14ac:dyDescent="0.2">
      <c r="A1807" s="15">
        <f>COUNT(A1808)</f>
        <v>0</v>
      </c>
      <c r="B1807" s="167" t="s">
        <v>36</v>
      </c>
      <c r="C1807" s="413"/>
      <c r="D1807" s="414"/>
      <c r="E1807" s="167"/>
      <c r="F1807" s="6">
        <f>SUM(F1808)</f>
        <v>0</v>
      </c>
      <c r="G1807" s="6">
        <f t="shared" ref="G1807" si="597">SUM(G1808)</f>
        <v>0</v>
      </c>
      <c r="H1807" s="6">
        <f t="shared" ref="H1807" si="598">SUM(H1808)</f>
        <v>0</v>
      </c>
      <c r="I1807" s="6">
        <f t="shared" ref="I1807" si="599">SUM(I1808)</f>
        <v>0</v>
      </c>
      <c r="J1807" s="6">
        <f t="shared" ref="J1807" si="600">SUM(J1808)</f>
        <v>0</v>
      </c>
      <c r="K1807" s="6">
        <f t="shared" ref="K1807" si="601">SUM(K1808)</f>
        <v>0</v>
      </c>
      <c r="L1807" s="6">
        <f t="shared" ref="L1807" si="602">SUM(L1808)</f>
        <v>0</v>
      </c>
    </row>
    <row r="1808" spans="1:12" ht="25.5" x14ac:dyDescent="0.2">
      <c r="A1808" s="8"/>
      <c r="B1808" s="166"/>
      <c r="C1808" s="415" t="s">
        <v>226</v>
      </c>
      <c r="D1808" s="416"/>
      <c r="E1808" s="166" t="s">
        <v>227</v>
      </c>
      <c r="F1808" s="8"/>
      <c r="G1808" s="8"/>
      <c r="H1808" s="8"/>
      <c r="I1808" s="8"/>
      <c r="J1808" s="8"/>
      <c r="K1808" s="8"/>
      <c r="L1808" s="8"/>
    </row>
    <row r="1809" spans="1:13" x14ac:dyDescent="0.2">
      <c r="A1809" s="16">
        <f>SUM(A1801+A1803+A1805+A1807)</f>
        <v>0</v>
      </c>
      <c r="B1809" s="17"/>
      <c r="C1809" s="417"/>
      <c r="D1809" s="418"/>
      <c r="E1809" s="17"/>
      <c r="F1809" s="164">
        <f>SUM(F1801+F1803+F1805+F1807)</f>
        <v>0</v>
      </c>
      <c r="G1809" s="164">
        <f t="shared" ref="G1809:L1809" si="603">SUM(G1801+G1803+G1805+G1807)</f>
        <v>0</v>
      </c>
      <c r="H1809" s="164">
        <f t="shared" si="603"/>
        <v>0</v>
      </c>
      <c r="I1809" s="164">
        <f t="shared" si="603"/>
        <v>0</v>
      </c>
      <c r="J1809" s="164">
        <f t="shared" si="603"/>
        <v>0</v>
      </c>
      <c r="K1809" s="164">
        <f t="shared" si="603"/>
        <v>0</v>
      </c>
      <c r="L1809" s="164">
        <f t="shared" si="603"/>
        <v>0</v>
      </c>
    </row>
    <row r="1810" spans="1:13" x14ac:dyDescent="0.2">
      <c r="A1810" s="2"/>
      <c r="B1810" s="2"/>
      <c r="C1810" s="421"/>
      <c r="D1810" s="421"/>
      <c r="E1810" s="2"/>
      <c r="F1810" s="2"/>
      <c r="G1810" s="2"/>
      <c r="H1810" s="2"/>
      <c r="I1810" s="2"/>
      <c r="J1810" s="2"/>
      <c r="K1810" s="2"/>
      <c r="L1810" s="2"/>
    </row>
    <row r="1811" spans="1:13" x14ac:dyDescent="0.2">
      <c r="A1811" s="427" t="s">
        <v>5</v>
      </c>
      <c r="B1811" s="427"/>
      <c r="C1811" s="427"/>
      <c r="D1811" s="427"/>
      <c r="E1811" s="2"/>
      <c r="F1811" s="435" t="s">
        <v>18</v>
      </c>
      <c r="G1811" s="435"/>
      <c r="H1811" s="435"/>
      <c r="I1811" s="435"/>
      <c r="J1811" s="435"/>
      <c r="K1811" s="435"/>
      <c r="L1811" s="435"/>
    </row>
    <row r="1812" spans="1:13" ht="12.75" customHeight="1" x14ac:dyDescent="0.2">
      <c r="A1812" s="11" t="s">
        <v>53</v>
      </c>
      <c r="B1812" s="11" t="s">
        <v>54</v>
      </c>
      <c r="C1812" s="428" t="s">
        <v>55</v>
      </c>
      <c r="D1812" s="429"/>
      <c r="E1812" s="11" t="s">
        <v>56</v>
      </c>
      <c r="F1812" s="434" t="s">
        <v>57</v>
      </c>
      <c r="G1812" s="388"/>
      <c r="H1812" s="388"/>
      <c r="I1812" s="389"/>
      <c r="J1812" s="12"/>
    </row>
    <row r="1813" spans="1:13" ht="25.5" customHeight="1" x14ac:dyDescent="0.2">
      <c r="A1813" s="13"/>
      <c r="B1813" s="13" t="s">
        <v>58</v>
      </c>
      <c r="C1813" s="419" t="s">
        <v>59</v>
      </c>
      <c r="D1813" s="420"/>
      <c r="E1813" s="14" t="s">
        <v>60</v>
      </c>
      <c r="F1813" s="12" t="s">
        <v>294</v>
      </c>
      <c r="G1813" s="12" t="s">
        <v>295</v>
      </c>
      <c r="H1813" s="18" t="s">
        <v>296</v>
      </c>
      <c r="I1813" s="12" t="s">
        <v>66</v>
      </c>
      <c r="J1813" s="12" t="s">
        <v>297</v>
      </c>
    </row>
    <row r="1814" spans="1:13" x14ac:dyDescent="0.2">
      <c r="A1814" s="15">
        <f>COUNT(A1815)</f>
        <v>0</v>
      </c>
      <c r="B1814" s="5" t="s">
        <v>33</v>
      </c>
      <c r="C1814" s="413"/>
      <c r="D1814" s="414"/>
      <c r="E1814" s="5"/>
      <c r="F1814" s="6">
        <f>SUM(F1815)</f>
        <v>0</v>
      </c>
      <c r="G1814" s="6">
        <f t="shared" ref="G1814:J1814" si="604">SUM(G1815)</f>
        <v>0</v>
      </c>
      <c r="H1814" s="6">
        <f t="shared" si="604"/>
        <v>0</v>
      </c>
      <c r="I1814" s="6">
        <f t="shared" si="604"/>
        <v>0</v>
      </c>
      <c r="J1814" s="6">
        <f t="shared" si="604"/>
        <v>0</v>
      </c>
    </row>
    <row r="1815" spans="1:13" ht="25.5" x14ac:dyDescent="0.2">
      <c r="A1815" s="8"/>
      <c r="B1815" s="7"/>
      <c r="C1815" s="415" t="s">
        <v>226</v>
      </c>
      <c r="D1815" s="416"/>
      <c r="E1815" s="7" t="s">
        <v>227</v>
      </c>
      <c r="F1815" s="8"/>
      <c r="G1815" s="8"/>
      <c r="H1815" s="8"/>
      <c r="I1815" s="8"/>
      <c r="J1815" s="8"/>
    </row>
    <row r="1816" spans="1:13" x14ac:dyDescent="0.2">
      <c r="A1816" s="15">
        <f>COUNT(A1817:A1818)</f>
        <v>2</v>
      </c>
      <c r="B1816" s="5" t="s">
        <v>34</v>
      </c>
      <c r="C1816" s="413"/>
      <c r="D1816" s="414"/>
      <c r="E1816" s="5"/>
      <c r="F1816" s="6">
        <f>SUM(F1817:F1818)</f>
        <v>434</v>
      </c>
      <c r="G1816" s="6">
        <f t="shared" ref="G1816:J1816" si="605">SUM(G1817:G1818)</f>
        <v>133</v>
      </c>
      <c r="H1816" s="6">
        <f t="shared" si="605"/>
        <v>55</v>
      </c>
      <c r="I1816" s="6">
        <f t="shared" si="605"/>
        <v>622</v>
      </c>
      <c r="J1816" s="6">
        <f t="shared" si="605"/>
        <v>1831</v>
      </c>
    </row>
    <row r="1817" spans="1:13" ht="51" customHeight="1" x14ac:dyDescent="0.2">
      <c r="A1817" s="162">
        <v>1</v>
      </c>
      <c r="B1817" s="7" t="s">
        <v>1654</v>
      </c>
      <c r="C1817" s="415" t="s">
        <v>1655</v>
      </c>
      <c r="D1817" s="416"/>
      <c r="E1817" s="7" t="s">
        <v>3052</v>
      </c>
      <c r="F1817" s="8">
        <v>14</v>
      </c>
      <c r="G1817" s="8">
        <v>3</v>
      </c>
      <c r="H1817" s="8">
        <v>8</v>
      </c>
      <c r="I1817" s="8">
        <v>25</v>
      </c>
      <c r="J1817" s="8">
        <v>83</v>
      </c>
    </row>
    <row r="1818" spans="1:13" ht="51" customHeight="1" x14ac:dyDescent="0.2">
      <c r="A1818" s="162">
        <v>1</v>
      </c>
      <c r="B1818" s="7" t="s">
        <v>1656</v>
      </c>
      <c r="C1818" s="415" t="s">
        <v>2520</v>
      </c>
      <c r="D1818" s="416"/>
      <c r="E1818" s="7" t="s">
        <v>3073</v>
      </c>
      <c r="F1818" s="8">
        <v>420</v>
      </c>
      <c r="G1818" s="8">
        <v>130</v>
      </c>
      <c r="H1818" s="8">
        <v>47</v>
      </c>
      <c r="I1818" s="8">
        <v>597</v>
      </c>
      <c r="J1818" s="8">
        <v>1748</v>
      </c>
      <c r="M1818" s="215"/>
    </row>
    <row r="1819" spans="1:13" x14ac:dyDescent="0.2">
      <c r="A1819" s="15">
        <f>COUNT(A1820:A1823)</f>
        <v>4</v>
      </c>
      <c r="B1819" s="5" t="s">
        <v>35</v>
      </c>
      <c r="C1819" s="413"/>
      <c r="D1819" s="414"/>
      <c r="E1819" s="5"/>
      <c r="F1819" s="6">
        <f>SUM(F1820:F1823)</f>
        <v>35</v>
      </c>
      <c r="G1819" s="6">
        <f t="shared" ref="G1819:J1819" si="606">SUM(G1820:G1823)</f>
        <v>272</v>
      </c>
      <c r="H1819" s="6">
        <f t="shared" si="606"/>
        <v>0</v>
      </c>
      <c r="I1819" s="6">
        <f t="shared" si="606"/>
        <v>307</v>
      </c>
      <c r="J1819" s="6">
        <f t="shared" si="606"/>
        <v>921</v>
      </c>
    </row>
    <row r="1820" spans="1:13" s="215" customFormat="1" ht="39" customHeight="1" x14ac:dyDescent="0.2">
      <c r="A1820" s="182">
        <v>1</v>
      </c>
      <c r="B1820" s="183" t="s">
        <v>2618</v>
      </c>
      <c r="C1820" s="430" t="s">
        <v>2620</v>
      </c>
      <c r="D1820" s="431"/>
      <c r="E1820" s="183" t="s">
        <v>2619</v>
      </c>
      <c r="F1820" s="184"/>
      <c r="G1820" s="184">
        <v>50</v>
      </c>
      <c r="H1820" s="184"/>
      <c r="I1820" s="184">
        <v>50</v>
      </c>
      <c r="J1820" s="184">
        <v>150</v>
      </c>
      <c r="M1820"/>
    </row>
    <row r="1821" spans="1:13" ht="38.25" customHeight="1" x14ac:dyDescent="0.2">
      <c r="A1821" s="162">
        <v>1</v>
      </c>
      <c r="B1821" s="7" t="s">
        <v>1657</v>
      </c>
      <c r="C1821" s="415" t="s">
        <v>1653</v>
      </c>
      <c r="D1821" s="416"/>
      <c r="E1821" s="271" t="s">
        <v>3445</v>
      </c>
      <c r="F1821" s="8">
        <v>21</v>
      </c>
      <c r="G1821" s="8">
        <v>100</v>
      </c>
      <c r="H1821" s="8"/>
      <c r="I1821" s="8">
        <v>121</v>
      </c>
      <c r="J1821" s="8">
        <v>363</v>
      </c>
    </row>
    <row r="1822" spans="1:13" ht="63.75" customHeight="1" x14ac:dyDescent="0.2">
      <c r="A1822" s="162">
        <v>1</v>
      </c>
      <c r="B1822" s="7" t="s">
        <v>1658</v>
      </c>
      <c r="C1822" s="415" t="s">
        <v>1659</v>
      </c>
      <c r="D1822" s="416"/>
      <c r="E1822" s="7" t="s">
        <v>3446</v>
      </c>
      <c r="F1822" s="8">
        <v>8</v>
      </c>
      <c r="G1822" s="8">
        <v>92</v>
      </c>
      <c r="H1822" s="8"/>
      <c r="I1822" s="8">
        <v>100</v>
      </c>
      <c r="J1822" s="8">
        <v>300</v>
      </c>
    </row>
    <row r="1823" spans="1:13" ht="38.25" customHeight="1" x14ac:dyDescent="0.2">
      <c r="A1823" s="162">
        <v>1</v>
      </c>
      <c r="B1823" s="7" t="s">
        <v>1660</v>
      </c>
      <c r="C1823" s="415" t="s">
        <v>1661</v>
      </c>
      <c r="D1823" s="416"/>
      <c r="E1823" s="7" t="s">
        <v>3447</v>
      </c>
      <c r="F1823" s="8">
        <v>6</v>
      </c>
      <c r="G1823" s="8">
        <v>30</v>
      </c>
      <c r="H1823" s="8"/>
      <c r="I1823" s="8">
        <v>36</v>
      </c>
      <c r="J1823" s="8">
        <v>108</v>
      </c>
    </row>
    <row r="1824" spans="1:13" x14ac:dyDescent="0.2">
      <c r="A1824" s="15">
        <f>COUNT(A1825)</f>
        <v>0</v>
      </c>
      <c r="B1824" s="5" t="s">
        <v>36</v>
      </c>
      <c r="C1824" s="413"/>
      <c r="D1824" s="414"/>
      <c r="E1824" s="5"/>
      <c r="F1824" s="6">
        <f>SUM(F1825)</f>
        <v>0</v>
      </c>
      <c r="G1824" s="6">
        <f t="shared" ref="G1824:J1824" si="607">SUM(G1825)</f>
        <v>0</v>
      </c>
      <c r="H1824" s="6">
        <f t="shared" si="607"/>
        <v>0</v>
      </c>
      <c r="I1824" s="6">
        <f t="shared" si="607"/>
        <v>0</v>
      </c>
      <c r="J1824" s="6">
        <f t="shared" si="607"/>
        <v>0</v>
      </c>
    </row>
    <row r="1825" spans="1:12" ht="25.5" x14ac:dyDescent="0.2">
      <c r="A1825" s="8"/>
      <c r="B1825" s="7"/>
      <c r="C1825" s="415" t="s">
        <v>226</v>
      </c>
      <c r="D1825" s="416"/>
      <c r="E1825" s="7" t="s">
        <v>227</v>
      </c>
      <c r="F1825" s="8"/>
      <c r="G1825" s="8"/>
      <c r="H1825" s="8"/>
      <c r="I1825" s="8"/>
      <c r="J1825" s="8"/>
    </row>
    <row r="1826" spans="1:12" x14ac:dyDescent="0.2">
      <c r="A1826" s="16">
        <f>SUM(A1814+A1816+A1819+A1824)</f>
        <v>6</v>
      </c>
      <c r="B1826" s="17"/>
      <c r="C1826" s="417"/>
      <c r="D1826" s="418"/>
      <c r="E1826" s="17"/>
      <c r="F1826" s="9">
        <f>SUM(F1814+F1816+F1819+F1824)</f>
        <v>469</v>
      </c>
      <c r="G1826" s="164">
        <f t="shared" ref="G1826:J1826" si="608">SUM(G1814+G1816+G1819+G1824)</f>
        <v>405</v>
      </c>
      <c r="H1826" s="164">
        <f t="shared" si="608"/>
        <v>55</v>
      </c>
      <c r="I1826" s="164">
        <f t="shared" si="608"/>
        <v>929</v>
      </c>
      <c r="J1826" s="164">
        <f t="shared" si="608"/>
        <v>2752</v>
      </c>
    </row>
    <row r="1827" spans="1:12" x14ac:dyDescent="0.2">
      <c r="A1827" s="2"/>
      <c r="B1827" s="2"/>
      <c r="C1827" s="421"/>
      <c r="D1827" s="421"/>
      <c r="E1827" s="2"/>
      <c r="F1827" s="2"/>
      <c r="G1827" s="2"/>
      <c r="H1827" s="2"/>
      <c r="I1827" s="2"/>
      <c r="J1827" s="2"/>
      <c r="K1827" s="2"/>
      <c r="L1827" s="2"/>
    </row>
    <row r="1828" spans="1:12" x14ac:dyDescent="0.2">
      <c r="A1828" s="427" t="s">
        <v>6</v>
      </c>
      <c r="B1828" s="427"/>
      <c r="C1828" s="427"/>
      <c r="D1828" s="427"/>
      <c r="E1828" s="2"/>
      <c r="F1828" s="435" t="s">
        <v>18</v>
      </c>
      <c r="G1828" s="435"/>
      <c r="H1828" s="435"/>
      <c r="I1828" s="435"/>
      <c r="J1828" s="435"/>
      <c r="K1828" s="435"/>
      <c r="L1828" s="435"/>
    </row>
    <row r="1829" spans="1:12" ht="12.75" customHeight="1" x14ac:dyDescent="0.2">
      <c r="A1829" s="11" t="s">
        <v>53</v>
      </c>
      <c r="B1829" s="11" t="s">
        <v>54</v>
      </c>
      <c r="C1829" s="428" t="s">
        <v>55</v>
      </c>
      <c r="D1829" s="429"/>
      <c r="E1829" s="171" t="s">
        <v>56</v>
      </c>
      <c r="F1829" s="434" t="s">
        <v>57</v>
      </c>
      <c r="G1829" s="388"/>
      <c r="H1829" s="389"/>
    </row>
    <row r="1830" spans="1:12" ht="25.5" customHeight="1" x14ac:dyDescent="0.2">
      <c r="A1830" s="13"/>
      <c r="B1830" s="13" t="s">
        <v>58</v>
      </c>
      <c r="C1830" s="419" t="s">
        <v>59</v>
      </c>
      <c r="D1830" s="420"/>
      <c r="E1830" s="14" t="s">
        <v>60</v>
      </c>
      <c r="F1830" s="12" t="s">
        <v>380</v>
      </c>
      <c r="G1830" s="12" t="s">
        <v>381</v>
      </c>
      <c r="H1830" s="12" t="s">
        <v>66</v>
      </c>
    </row>
    <row r="1831" spans="1:12" x14ac:dyDescent="0.2">
      <c r="A1831" s="15">
        <f>COUNT(A1832)</f>
        <v>0</v>
      </c>
      <c r="B1831" s="167" t="s">
        <v>47</v>
      </c>
      <c r="C1831" s="413"/>
      <c r="D1831" s="414"/>
      <c r="E1831" s="167"/>
      <c r="F1831" s="6">
        <f>SUM(F1832)</f>
        <v>0</v>
      </c>
      <c r="G1831" s="6">
        <f t="shared" ref="G1831" si="609">SUM(G1832)</f>
        <v>0</v>
      </c>
      <c r="H1831" s="6">
        <f t="shared" ref="H1831" si="610">SUM(H1832)</f>
        <v>0</v>
      </c>
    </row>
    <row r="1832" spans="1:12" ht="25.5" x14ac:dyDescent="0.2">
      <c r="A1832" s="8"/>
      <c r="B1832" s="166"/>
      <c r="C1832" s="415" t="s">
        <v>226</v>
      </c>
      <c r="D1832" s="416"/>
      <c r="E1832" s="166" t="s">
        <v>227</v>
      </c>
      <c r="F1832" s="8"/>
      <c r="G1832" s="8"/>
      <c r="H1832" s="8"/>
    </row>
    <row r="1833" spans="1:12" x14ac:dyDescent="0.2">
      <c r="A1833" s="15">
        <f>COUNT(A1834)</f>
        <v>0</v>
      </c>
      <c r="B1833" s="167" t="s">
        <v>48</v>
      </c>
      <c r="C1833" s="413"/>
      <c r="D1833" s="414"/>
      <c r="E1833" s="167"/>
      <c r="F1833" s="6">
        <f>SUM(F1834)</f>
        <v>0</v>
      </c>
      <c r="G1833" s="6">
        <f t="shared" ref="G1833" si="611">SUM(G1834)</f>
        <v>0</v>
      </c>
      <c r="H1833" s="6">
        <f t="shared" ref="H1833" si="612">SUM(H1834)</f>
        <v>0</v>
      </c>
    </row>
    <row r="1834" spans="1:12" ht="25.5" x14ac:dyDescent="0.2">
      <c r="A1834" s="8"/>
      <c r="B1834" s="166"/>
      <c r="C1834" s="415" t="s">
        <v>226</v>
      </c>
      <c r="D1834" s="416"/>
      <c r="E1834" s="166" t="s">
        <v>227</v>
      </c>
      <c r="F1834" s="8"/>
      <c r="G1834" s="8"/>
      <c r="H1834" s="8"/>
    </row>
    <row r="1835" spans="1:12" x14ac:dyDescent="0.2">
      <c r="A1835" s="15">
        <f>COUNT(A1836)</f>
        <v>0</v>
      </c>
      <c r="B1835" s="167" t="s">
        <v>49</v>
      </c>
      <c r="C1835" s="413"/>
      <c r="D1835" s="414"/>
      <c r="E1835" s="167"/>
      <c r="F1835" s="6">
        <f>SUM(F1836)</f>
        <v>0</v>
      </c>
      <c r="G1835" s="6">
        <f t="shared" ref="G1835" si="613">SUM(G1836)</f>
        <v>0</v>
      </c>
      <c r="H1835" s="6">
        <f t="shared" ref="H1835" si="614">SUM(H1836)</f>
        <v>0</v>
      </c>
    </row>
    <row r="1836" spans="1:12" ht="25.5" x14ac:dyDescent="0.2">
      <c r="A1836" s="8"/>
      <c r="B1836" s="166"/>
      <c r="C1836" s="415" t="s">
        <v>226</v>
      </c>
      <c r="D1836" s="416"/>
      <c r="E1836" s="166" t="s">
        <v>227</v>
      </c>
      <c r="F1836" s="8"/>
      <c r="G1836" s="8"/>
      <c r="H1836" s="8"/>
    </row>
    <row r="1837" spans="1:12" x14ac:dyDescent="0.2">
      <c r="A1837" s="15">
        <f>COUNT(A1838)</f>
        <v>0</v>
      </c>
      <c r="B1837" s="167" t="s">
        <v>50</v>
      </c>
      <c r="C1837" s="413"/>
      <c r="D1837" s="414"/>
      <c r="E1837" s="167"/>
      <c r="F1837" s="6">
        <f>SUM(F1838)</f>
        <v>0</v>
      </c>
      <c r="G1837" s="6">
        <f t="shared" ref="G1837" si="615">SUM(G1838)</f>
        <v>0</v>
      </c>
      <c r="H1837" s="6">
        <f t="shared" ref="H1837" si="616">SUM(H1838)</f>
        <v>0</v>
      </c>
    </row>
    <row r="1838" spans="1:12" ht="25.5" x14ac:dyDescent="0.2">
      <c r="A1838" s="8"/>
      <c r="B1838" s="166"/>
      <c r="C1838" s="415" t="s">
        <v>226</v>
      </c>
      <c r="D1838" s="416"/>
      <c r="E1838" s="166" t="s">
        <v>227</v>
      </c>
      <c r="F1838" s="8"/>
      <c r="G1838" s="8"/>
      <c r="H1838" s="8"/>
    </row>
    <row r="1839" spans="1:12" x14ac:dyDescent="0.2">
      <c r="A1839" s="16">
        <f>SUM(A1831+A1833+A1835+A1837)</f>
        <v>0</v>
      </c>
      <c r="B1839" s="167" t="s">
        <v>51</v>
      </c>
      <c r="C1839" s="413"/>
      <c r="D1839" s="414"/>
      <c r="E1839" s="167"/>
      <c r="F1839" s="164">
        <f>SUM(F1831+F1833+F1835+F1837)</f>
        <v>0</v>
      </c>
      <c r="G1839" s="164">
        <f t="shared" ref="G1839:H1839" si="617">SUM(G1831+G1833+G1835+G1837)</f>
        <v>0</v>
      </c>
      <c r="H1839" s="164">
        <f t="shared" si="617"/>
        <v>0</v>
      </c>
    </row>
    <row r="1840" spans="1:12" ht="25.5" x14ac:dyDescent="0.2">
      <c r="A1840" s="8"/>
      <c r="B1840" s="166"/>
      <c r="C1840" s="415" t="s">
        <v>226</v>
      </c>
      <c r="D1840" s="416"/>
      <c r="E1840" s="166" t="s">
        <v>227</v>
      </c>
      <c r="F1840" s="8"/>
      <c r="G1840" s="8"/>
      <c r="H1840" s="8"/>
    </row>
    <row r="1841" spans="1:12" x14ac:dyDescent="0.2">
      <c r="A1841" s="2"/>
      <c r="B1841" s="2"/>
      <c r="C1841" s="421"/>
      <c r="D1841" s="421"/>
      <c r="E1841" s="2"/>
      <c r="F1841" s="2"/>
      <c r="G1841" s="2"/>
      <c r="H1841" s="2"/>
      <c r="I1841" s="2"/>
      <c r="J1841" s="2"/>
      <c r="K1841" s="2"/>
      <c r="L1841" s="2"/>
    </row>
    <row r="1842" spans="1:12" x14ac:dyDescent="0.2">
      <c r="A1842" s="2"/>
      <c r="B1842" s="2"/>
      <c r="C1842" s="432"/>
      <c r="D1842" s="432"/>
      <c r="E1842" s="2"/>
      <c r="F1842" s="2"/>
      <c r="G1842" s="2"/>
      <c r="H1842" s="2"/>
      <c r="I1842" s="2"/>
      <c r="J1842" s="2"/>
      <c r="K1842" s="2"/>
      <c r="L1842" s="2"/>
    </row>
    <row r="1843" spans="1:12" ht="18" customHeight="1" x14ac:dyDescent="0.2">
      <c r="A1843" s="408" t="s">
        <v>19</v>
      </c>
      <c r="B1843" s="408"/>
      <c r="C1843" s="408"/>
      <c r="D1843" s="408"/>
      <c r="E1843" s="1"/>
      <c r="F1843" s="1"/>
      <c r="G1843" s="1"/>
      <c r="H1843" s="1"/>
      <c r="I1843" s="1"/>
      <c r="J1843" s="1"/>
      <c r="K1843" s="1"/>
      <c r="L1843" s="1"/>
    </row>
    <row r="1844" spans="1:12" x14ac:dyDescent="0.2">
      <c r="A1844" s="3"/>
      <c r="B1844" s="3"/>
      <c r="C1844" s="409"/>
      <c r="D1844" s="409"/>
      <c r="E1844" s="3"/>
      <c r="F1844" s="3"/>
      <c r="G1844" s="3"/>
      <c r="H1844" s="3"/>
      <c r="I1844" s="3"/>
      <c r="J1844" s="3"/>
      <c r="K1844" s="3"/>
      <c r="L1844" s="3"/>
    </row>
    <row r="1845" spans="1:12" ht="12.75" customHeight="1" x14ac:dyDescent="0.2">
      <c r="A1845" s="427" t="s">
        <v>1</v>
      </c>
      <c r="B1845" s="427"/>
      <c r="C1845" s="427"/>
      <c r="D1845" s="427"/>
      <c r="E1845" s="2"/>
      <c r="F1845" s="433" t="s">
        <v>19</v>
      </c>
      <c r="G1845" s="433"/>
      <c r="H1845" s="433"/>
      <c r="I1845" s="433"/>
      <c r="J1845" s="433"/>
      <c r="K1845" s="433"/>
      <c r="L1845" s="433"/>
    </row>
    <row r="1846" spans="1:12" ht="12.75" customHeight="1" x14ac:dyDescent="0.2">
      <c r="A1846" s="11" t="s">
        <v>53</v>
      </c>
      <c r="B1846" s="11" t="s">
        <v>54</v>
      </c>
      <c r="C1846" s="428" t="s">
        <v>55</v>
      </c>
      <c r="D1846" s="429"/>
      <c r="E1846" s="11" t="s">
        <v>56</v>
      </c>
      <c r="F1846" s="12"/>
      <c r="G1846" s="434" t="s">
        <v>57</v>
      </c>
      <c r="H1846" s="388"/>
      <c r="I1846" s="388"/>
      <c r="J1846" s="388"/>
      <c r="K1846" s="389"/>
      <c r="L1846" s="12"/>
    </row>
    <row r="1847" spans="1:12" ht="25.5" customHeight="1" x14ac:dyDescent="0.2">
      <c r="A1847" s="13"/>
      <c r="B1847" s="13" t="s">
        <v>58</v>
      </c>
      <c r="C1847" s="419" t="s">
        <v>59</v>
      </c>
      <c r="D1847" s="420"/>
      <c r="E1847" s="14" t="s">
        <v>60</v>
      </c>
      <c r="F1847" s="12" t="s">
        <v>61</v>
      </c>
      <c r="G1847" s="12" t="s">
        <v>62</v>
      </c>
      <c r="H1847" s="12" t="s">
        <v>63</v>
      </c>
      <c r="I1847" s="12" t="s">
        <v>64</v>
      </c>
      <c r="J1847" s="12" t="s">
        <v>65</v>
      </c>
      <c r="K1847" s="12" t="s">
        <v>66</v>
      </c>
      <c r="L1847" s="12" t="s">
        <v>67</v>
      </c>
    </row>
    <row r="1848" spans="1:12" x14ac:dyDescent="0.2">
      <c r="A1848" s="15">
        <f>COUNT(A1849)</f>
        <v>1</v>
      </c>
      <c r="B1848" s="5" t="s">
        <v>33</v>
      </c>
      <c r="C1848" s="413"/>
      <c r="D1848" s="414"/>
      <c r="E1848" s="5"/>
      <c r="F1848" s="6">
        <f t="shared" ref="F1848:L1848" si="618">SUM(F1849:F1856)</f>
        <v>304</v>
      </c>
      <c r="G1848" s="6">
        <f t="shared" si="618"/>
        <v>4</v>
      </c>
      <c r="H1848" s="6">
        <f t="shared" si="618"/>
        <v>14</v>
      </c>
      <c r="I1848" s="6">
        <f t="shared" si="618"/>
        <v>0</v>
      </c>
      <c r="J1848" s="6">
        <f t="shared" si="618"/>
        <v>0</v>
      </c>
      <c r="K1848" s="6">
        <f t="shared" si="618"/>
        <v>322</v>
      </c>
      <c r="L1848" s="6">
        <f t="shared" si="618"/>
        <v>610</v>
      </c>
    </row>
    <row r="1849" spans="1:12" ht="51" customHeight="1" x14ac:dyDescent="0.2">
      <c r="A1849" s="162">
        <v>1</v>
      </c>
      <c r="B1849" s="7" t="s">
        <v>1662</v>
      </c>
      <c r="C1849" s="415" t="s">
        <v>1663</v>
      </c>
      <c r="D1849" s="416"/>
      <c r="E1849" s="7" t="s">
        <v>3448</v>
      </c>
      <c r="F1849" s="8">
        <v>5</v>
      </c>
      <c r="G1849" s="8"/>
      <c r="H1849" s="8"/>
      <c r="I1849" s="8"/>
      <c r="J1849" s="8"/>
      <c r="K1849" s="8">
        <v>5</v>
      </c>
      <c r="L1849" s="8">
        <v>8</v>
      </c>
    </row>
    <row r="1850" spans="1:12" x14ac:dyDescent="0.2">
      <c r="A1850" s="15">
        <f>COUNT(A1851:A1854)</f>
        <v>4</v>
      </c>
      <c r="B1850" s="5" t="s">
        <v>34</v>
      </c>
      <c r="C1850" s="413"/>
      <c r="D1850" s="414"/>
      <c r="E1850" s="5"/>
      <c r="F1850" s="6">
        <f>SUM(F1851:F1854)</f>
        <v>94</v>
      </c>
      <c r="G1850" s="6">
        <f t="shared" ref="G1850:L1850" si="619">SUM(G1851:G1854)</f>
        <v>1</v>
      </c>
      <c r="H1850" s="6">
        <f t="shared" si="619"/>
        <v>3</v>
      </c>
      <c r="I1850" s="6">
        <f t="shared" si="619"/>
        <v>0</v>
      </c>
      <c r="J1850" s="6">
        <f t="shared" si="619"/>
        <v>0</v>
      </c>
      <c r="K1850" s="6">
        <f t="shared" si="619"/>
        <v>98</v>
      </c>
      <c r="L1850" s="6">
        <f t="shared" si="619"/>
        <v>184</v>
      </c>
    </row>
    <row r="1851" spans="1:12" ht="38.25" customHeight="1" x14ac:dyDescent="0.2">
      <c r="A1851" s="162">
        <v>1</v>
      </c>
      <c r="B1851" s="7" t="s">
        <v>1666</v>
      </c>
      <c r="C1851" s="415" t="s">
        <v>1667</v>
      </c>
      <c r="D1851" s="416"/>
      <c r="E1851" s="7" t="s">
        <v>3449</v>
      </c>
      <c r="F1851" s="8">
        <v>10</v>
      </c>
      <c r="G1851" s="8">
        <v>1</v>
      </c>
      <c r="H1851" s="8"/>
      <c r="I1851" s="8"/>
      <c r="J1851" s="8"/>
      <c r="K1851" s="8">
        <v>11</v>
      </c>
      <c r="L1851" s="8">
        <v>25</v>
      </c>
    </row>
    <row r="1852" spans="1:12" ht="38.25" customHeight="1" x14ac:dyDescent="0.2">
      <c r="A1852" s="162">
        <v>1</v>
      </c>
      <c r="B1852" s="7" t="s">
        <v>1668</v>
      </c>
      <c r="C1852" s="415" t="s">
        <v>1669</v>
      </c>
      <c r="D1852" s="416"/>
      <c r="E1852" s="7" t="s">
        <v>3449</v>
      </c>
      <c r="F1852" s="8">
        <v>59</v>
      </c>
      <c r="G1852" s="8"/>
      <c r="H1852" s="8">
        <v>3</v>
      </c>
      <c r="I1852" s="8"/>
      <c r="J1852" s="8"/>
      <c r="K1852" s="8">
        <v>62</v>
      </c>
      <c r="L1852" s="8">
        <v>104</v>
      </c>
    </row>
    <row r="1853" spans="1:12" ht="63.75" customHeight="1" x14ac:dyDescent="0.2">
      <c r="A1853" s="162">
        <v>1</v>
      </c>
      <c r="B1853" s="7" t="s">
        <v>1670</v>
      </c>
      <c r="C1853" s="415" t="s">
        <v>1671</v>
      </c>
      <c r="D1853" s="416"/>
      <c r="E1853" s="7" t="s">
        <v>3450</v>
      </c>
      <c r="F1853" s="8">
        <v>16</v>
      </c>
      <c r="G1853" s="8"/>
      <c r="H1853" s="8"/>
      <c r="I1853" s="8"/>
      <c r="J1853" s="8"/>
      <c r="K1853" s="8">
        <v>16</v>
      </c>
      <c r="L1853" s="8">
        <v>38</v>
      </c>
    </row>
    <row r="1854" spans="1:12" ht="51" customHeight="1" x14ac:dyDescent="0.2">
      <c r="A1854" s="162">
        <v>1</v>
      </c>
      <c r="B1854" s="7" t="s">
        <v>1672</v>
      </c>
      <c r="C1854" s="415" t="s">
        <v>1673</v>
      </c>
      <c r="D1854" s="416"/>
      <c r="E1854" s="7" t="s">
        <v>3451</v>
      </c>
      <c r="F1854" s="8">
        <v>9</v>
      </c>
      <c r="G1854" s="8"/>
      <c r="H1854" s="8"/>
      <c r="I1854" s="8"/>
      <c r="J1854" s="8"/>
      <c r="K1854" s="8">
        <v>9</v>
      </c>
      <c r="L1854" s="8">
        <v>17</v>
      </c>
    </row>
    <row r="1855" spans="1:12" x14ac:dyDescent="0.2">
      <c r="A1855" s="15">
        <f>COUNT(A1856:A1857)</f>
        <v>2</v>
      </c>
      <c r="B1855" s="5" t="s">
        <v>35</v>
      </c>
      <c r="C1855" s="413"/>
      <c r="D1855" s="414"/>
      <c r="E1855" s="5"/>
      <c r="F1855" s="6">
        <f>SUM(F1857)</f>
        <v>76</v>
      </c>
      <c r="G1855" s="6">
        <f t="shared" ref="G1855:L1855" si="620">SUM(G1857)</f>
        <v>0</v>
      </c>
      <c r="H1855" s="6">
        <f t="shared" si="620"/>
        <v>8</v>
      </c>
      <c r="I1855" s="6">
        <f t="shared" si="620"/>
        <v>0</v>
      </c>
      <c r="J1855" s="6">
        <f t="shared" si="620"/>
        <v>0</v>
      </c>
      <c r="K1855" s="6">
        <f t="shared" si="620"/>
        <v>84</v>
      </c>
      <c r="L1855" s="6">
        <f t="shared" si="620"/>
        <v>168</v>
      </c>
    </row>
    <row r="1856" spans="1:12" ht="38.25" customHeight="1" x14ac:dyDescent="0.2">
      <c r="A1856" s="162">
        <v>1</v>
      </c>
      <c r="B1856" s="7" t="s">
        <v>1664</v>
      </c>
      <c r="C1856" s="415" t="s">
        <v>1665</v>
      </c>
      <c r="D1856" s="416"/>
      <c r="E1856" s="7" t="s">
        <v>3452</v>
      </c>
      <c r="F1856" s="8">
        <v>35</v>
      </c>
      <c r="G1856" s="8">
        <v>2</v>
      </c>
      <c r="H1856" s="8"/>
      <c r="I1856" s="8"/>
      <c r="J1856" s="8"/>
      <c r="K1856" s="8">
        <v>37</v>
      </c>
      <c r="L1856" s="8">
        <v>66</v>
      </c>
    </row>
    <row r="1857" spans="1:12" ht="38.25" customHeight="1" x14ac:dyDescent="0.2">
      <c r="A1857" s="162">
        <v>1</v>
      </c>
      <c r="B1857" s="7" t="s">
        <v>1674</v>
      </c>
      <c r="C1857" s="415" t="s">
        <v>1675</v>
      </c>
      <c r="D1857" s="416"/>
      <c r="E1857" s="7" t="s">
        <v>3453</v>
      </c>
      <c r="F1857" s="8">
        <v>76</v>
      </c>
      <c r="G1857" s="8"/>
      <c r="H1857" s="8">
        <v>8</v>
      </c>
      <c r="I1857" s="8"/>
      <c r="J1857" s="8"/>
      <c r="K1857" s="8">
        <v>84</v>
      </c>
      <c r="L1857" s="8">
        <v>168</v>
      </c>
    </row>
    <row r="1858" spans="1:12" x14ac:dyDescent="0.2">
      <c r="A1858" s="15">
        <f>COUNT(A1859)</f>
        <v>0</v>
      </c>
      <c r="B1858" s="5" t="s">
        <v>36</v>
      </c>
      <c r="C1858" s="413"/>
      <c r="D1858" s="414"/>
      <c r="E1858" s="5"/>
      <c r="F1858" s="6">
        <f>SUM(F1859)</f>
        <v>0</v>
      </c>
      <c r="G1858" s="6">
        <f t="shared" ref="G1858:L1858" si="621">SUM(G1859)</f>
        <v>0</v>
      </c>
      <c r="H1858" s="6">
        <f t="shared" si="621"/>
        <v>0</v>
      </c>
      <c r="I1858" s="6">
        <f t="shared" si="621"/>
        <v>0</v>
      </c>
      <c r="J1858" s="6">
        <f t="shared" si="621"/>
        <v>0</v>
      </c>
      <c r="K1858" s="6">
        <f t="shared" si="621"/>
        <v>0</v>
      </c>
      <c r="L1858" s="6">
        <f t="shared" si="621"/>
        <v>0</v>
      </c>
    </row>
    <row r="1859" spans="1:12" ht="25.5" x14ac:dyDescent="0.2">
      <c r="A1859" s="8"/>
      <c r="B1859" s="7"/>
      <c r="C1859" s="415" t="s">
        <v>226</v>
      </c>
      <c r="D1859" s="416"/>
      <c r="E1859" s="7" t="s">
        <v>227</v>
      </c>
      <c r="F1859" s="8"/>
      <c r="G1859" s="8"/>
      <c r="H1859" s="8"/>
      <c r="I1859" s="8"/>
      <c r="J1859" s="8"/>
      <c r="K1859" s="8"/>
      <c r="L1859" s="8"/>
    </row>
    <row r="1860" spans="1:12" x14ac:dyDescent="0.2">
      <c r="A1860" s="16">
        <f>SUM(A1848+A1850+A1855+A1858)</f>
        <v>7</v>
      </c>
      <c r="B1860" s="17"/>
      <c r="C1860" s="417"/>
      <c r="D1860" s="418"/>
      <c r="E1860" s="17"/>
      <c r="F1860" s="9">
        <f t="shared" ref="F1860:L1860" si="622">SUM(F1848+F1850+F1855+F1858)</f>
        <v>474</v>
      </c>
      <c r="G1860" s="164">
        <f t="shared" si="622"/>
        <v>5</v>
      </c>
      <c r="H1860" s="164">
        <f t="shared" si="622"/>
        <v>25</v>
      </c>
      <c r="I1860" s="164">
        <f t="shared" si="622"/>
        <v>0</v>
      </c>
      <c r="J1860" s="164">
        <f t="shared" si="622"/>
        <v>0</v>
      </c>
      <c r="K1860" s="164">
        <f t="shared" si="622"/>
        <v>504</v>
      </c>
      <c r="L1860" s="164">
        <f t="shared" si="622"/>
        <v>962</v>
      </c>
    </row>
    <row r="1861" spans="1:12" x14ac:dyDescent="0.2">
      <c r="A1861" s="2"/>
      <c r="B1861" s="2"/>
      <c r="C1861" s="421"/>
      <c r="D1861" s="421"/>
      <c r="E1861" s="2"/>
      <c r="F1861" s="2"/>
      <c r="G1861" s="2"/>
      <c r="H1861" s="2"/>
      <c r="I1861" s="2"/>
      <c r="J1861" s="2"/>
      <c r="K1861" s="2"/>
      <c r="L1861" s="2"/>
    </row>
    <row r="1862" spans="1:12" ht="12.75" customHeight="1" x14ac:dyDescent="0.2">
      <c r="A1862" s="427" t="s">
        <v>2</v>
      </c>
      <c r="B1862" s="427"/>
      <c r="C1862" s="427"/>
      <c r="D1862" s="427"/>
      <c r="E1862" s="2"/>
      <c r="F1862" s="433" t="s">
        <v>19</v>
      </c>
      <c r="G1862" s="433"/>
      <c r="H1862" s="433"/>
      <c r="I1862" s="433"/>
      <c r="J1862" s="433"/>
      <c r="K1862" s="433"/>
      <c r="L1862" s="433"/>
    </row>
    <row r="1863" spans="1:12" ht="12.75" customHeight="1" x14ac:dyDescent="0.2">
      <c r="A1863" s="11" t="s">
        <v>53</v>
      </c>
      <c r="B1863" s="11" t="s">
        <v>54</v>
      </c>
      <c r="C1863" s="428" t="s">
        <v>55</v>
      </c>
      <c r="D1863" s="429"/>
      <c r="E1863" s="11" t="s">
        <v>56</v>
      </c>
      <c r="F1863" s="12"/>
      <c r="G1863" s="434" t="s">
        <v>57</v>
      </c>
      <c r="H1863" s="388"/>
      <c r="I1863" s="388"/>
      <c r="J1863" s="388"/>
      <c r="K1863" s="389"/>
      <c r="L1863" s="12"/>
    </row>
    <row r="1864" spans="1:12" ht="25.5" customHeight="1" x14ac:dyDescent="0.2">
      <c r="A1864" s="13"/>
      <c r="B1864" s="13" t="s">
        <v>58</v>
      </c>
      <c r="C1864" s="419" t="s">
        <v>59</v>
      </c>
      <c r="D1864" s="420"/>
      <c r="E1864" s="14" t="s">
        <v>60</v>
      </c>
      <c r="F1864" s="12" t="s">
        <v>61</v>
      </c>
      <c r="G1864" s="12" t="s">
        <v>62</v>
      </c>
      <c r="H1864" s="12" t="s">
        <v>63</v>
      </c>
      <c r="I1864" s="12" t="s">
        <v>64</v>
      </c>
      <c r="J1864" s="12" t="s">
        <v>65</v>
      </c>
      <c r="K1864" s="12" t="s">
        <v>66</v>
      </c>
      <c r="L1864" s="12" t="s">
        <v>67</v>
      </c>
    </row>
    <row r="1865" spans="1:12" x14ac:dyDescent="0.2">
      <c r="A1865" s="15">
        <f>COUNT(A1866)</f>
        <v>0</v>
      </c>
      <c r="B1865" s="167" t="s">
        <v>33</v>
      </c>
      <c r="C1865" s="413"/>
      <c r="D1865" s="414"/>
      <c r="E1865" s="167"/>
      <c r="F1865" s="6">
        <f>SUM(F1866)</f>
        <v>0</v>
      </c>
      <c r="G1865" s="6">
        <f t="shared" ref="G1865" si="623">SUM(G1866)</f>
        <v>0</v>
      </c>
      <c r="H1865" s="6">
        <f t="shared" ref="H1865" si="624">SUM(H1866)</f>
        <v>0</v>
      </c>
      <c r="I1865" s="6">
        <f t="shared" ref="I1865" si="625">SUM(I1866)</f>
        <v>0</v>
      </c>
      <c r="J1865" s="6">
        <f t="shared" ref="J1865" si="626">SUM(J1866)</f>
        <v>0</v>
      </c>
      <c r="K1865" s="6">
        <f t="shared" ref="K1865" si="627">SUM(K1866)</f>
        <v>0</v>
      </c>
      <c r="L1865" s="6">
        <f t="shared" ref="L1865" si="628">SUM(L1866)</f>
        <v>0</v>
      </c>
    </row>
    <row r="1866" spans="1:12" ht="25.5" x14ac:dyDescent="0.2">
      <c r="A1866" s="8"/>
      <c r="B1866" s="166"/>
      <c r="C1866" s="415" t="s">
        <v>226</v>
      </c>
      <c r="D1866" s="416"/>
      <c r="E1866" s="166" t="s">
        <v>227</v>
      </c>
      <c r="F1866" s="8"/>
      <c r="G1866" s="8"/>
      <c r="H1866" s="8"/>
      <c r="I1866" s="8"/>
      <c r="J1866" s="8"/>
      <c r="K1866" s="8"/>
      <c r="L1866" s="8"/>
    </row>
    <row r="1867" spans="1:12" x14ac:dyDescent="0.2">
      <c r="A1867" s="15">
        <f>COUNT(A1868)</f>
        <v>0</v>
      </c>
      <c r="B1867" s="167" t="s">
        <v>34</v>
      </c>
      <c r="C1867" s="413"/>
      <c r="D1867" s="414"/>
      <c r="E1867" s="167"/>
      <c r="F1867" s="6">
        <f>SUM(F1868)</f>
        <v>0</v>
      </c>
      <c r="G1867" s="6">
        <f t="shared" ref="G1867" si="629">SUM(G1868)</f>
        <v>0</v>
      </c>
      <c r="H1867" s="6">
        <f t="shared" ref="H1867" si="630">SUM(H1868)</f>
        <v>0</v>
      </c>
      <c r="I1867" s="6">
        <f t="shared" ref="I1867" si="631">SUM(I1868)</f>
        <v>0</v>
      </c>
      <c r="J1867" s="6">
        <f t="shared" ref="J1867" si="632">SUM(J1868)</f>
        <v>0</v>
      </c>
      <c r="K1867" s="6">
        <f t="shared" ref="K1867" si="633">SUM(K1868)</f>
        <v>0</v>
      </c>
      <c r="L1867" s="6">
        <f t="shared" ref="L1867" si="634">SUM(L1868)</f>
        <v>0</v>
      </c>
    </row>
    <row r="1868" spans="1:12" ht="25.5" x14ac:dyDescent="0.2">
      <c r="A1868" s="8"/>
      <c r="B1868" s="166"/>
      <c r="C1868" s="415" t="s">
        <v>226</v>
      </c>
      <c r="D1868" s="416"/>
      <c r="E1868" s="166" t="s">
        <v>227</v>
      </c>
      <c r="F1868" s="8"/>
      <c r="G1868" s="8"/>
      <c r="H1868" s="8"/>
      <c r="I1868" s="8"/>
      <c r="J1868" s="8"/>
      <c r="K1868" s="8"/>
      <c r="L1868" s="8"/>
    </row>
    <row r="1869" spans="1:12" x14ac:dyDescent="0.2">
      <c r="A1869" s="15">
        <f>COUNT(A1870)</f>
        <v>0</v>
      </c>
      <c r="B1869" s="167" t="s">
        <v>35</v>
      </c>
      <c r="C1869" s="413"/>
      <c r="D1869" s="414"/>
      <c r="E1869" s="167"/>
      <c r="F1869" s="6">
        <f>SUM(F1870)</f>
        <v>0</v>
      </c>
      <c r="G1869" s="6">
        <f t="shared" ref="G1869" si="635">SUM(G1870)</f>
        <v>0</v>
      </c>
      <c r="H1869" s="6">
        <f t="shared" ref="H1869" si="636">SUM(H1870)</f>
        <v>0</v>
      </c>
      <c r="I1869" s="6">
        <f t="shared" ref="I1869" si="637">SUM(I1870)</f>
        <v>0</v>
      </c>
      <c r="J1869" s="6">
        <f t="shared" ref="J1869" si="638">SUM(J1870)</f>
        <v>0</v>
      </c>
      <c r="K1869" s="6">
        <f t="shared" ref="K1869" si="639">SUM(K1870)</f>
        <v>0</v>
      </c>
      <c r="L1869" s="6">
        <f t="shared" ref="L1869" si="640">SUM(L1870)</f>
        <v>0</v>
      </c>
    </row>
    <row r="1870" spans="1:12" ht="25.5" x14ac:dyDescent="0.2">
      <c r="A1870" s="8"/>
      <c r="B1870" s="166"/>
      <c r="C1870" s="415" t="s">
        <v>226</v>
      </c>
      <c r="D1870" s="416"/>
      <c r="E1870" s="166" t="s">
        <v>227</v>
      </c>
      <c r="F1870" s="8"/>
      <c r="G1870" s="8"/>
      <c r="H1870" s="8"/>
      <c r="I1870" s="8"/>
      <c r="J1870" s="8"/>
      <c r="K1870" s="8"/>
      <c r="L1870" s="8"/>
    </row>
    <row r="1871" spans="1:12" x14ac:dyDescent="0.2">
      <c r="A1871" s="15">
        <f>COUNT(A1872)</f>
        <v>0</v>
      </c>
      <c r="B1871" s="167" t="s">
        <v>36</v>
      </c>
      <c r="C1871" s="413"/>
      <c r="D1871" s="414"/>
      <c r="E1871" s="167"/>
      <c r="F1871" s="6">
        <f>SUM(F1872)</f>
        <v>0</v>
      </c>
      <c r="G1871" s="6">
        <f t="shared" ref="G1871" si="641">SUM(G1872)</f>
        <v>0</v>
      </c>
      <c r="H1871" s="6">
        <f t="shared" ref="H1871" si="642">SUM(H1872)</f>
        <v>0</v>
      </c>
      <c r="I1871" s="6">
        <f t="shared" ref="I1871" si="643">SUM(I1872)</f>
        <v>0</v>
      </c>
      <c r="J1871" s="6">
        <f t="shared" ref="J1871" si="644">SUM(J1872)</f>
        <v>0</v>
      </c>
      <c r="K1871" s="6">
        <f t="shared" ref="K1871" si="645">SUM(K1872)</f>
        <v>0</v>
      </c>
      <c r="L1871" s="6">
        <f t="shared" ref="L1871" si="646">SUM(L1872)</f>
        <v>0</v>
      </c>
    </row>
    <row r="1872" spans="1:12" ht="25.5" x14ac:dyDescent="0.2">
      <c r="A1872" s="8"/>
      <c r="B1872" s="166"/>
      <c r="C1872" s="415" t="s">
        <v>226</v>
      </c>
      <c r="D1872" s="416"/>
      <c r="E1872" s="166" t="s">
        <v>227</v>
      </c>
      <c r="F1872" s="8"/>
      <c r="G1872" s="8"/>
      <c r="H1872" s="8"/>
      <c r="I1872" s="8"/>
      <c r="J1872" s="8"/>
      <c r="K1872" s="8"/>
      <c r="L1872" s="8"/>
    </row>
    <row r="1873" spans="1:12" x14ac:dyDescent="0.2">
      <c r="A1873" s="16">
        <f>SUM(A1865+A1867+A1869+A1871)</f>
        <v>0</v>
      </c>
      <c r="B1873" s="17"/>
      <c r="C1873" s="417"/>
      <c r="D1873" s="418"/>
      <c r="E1873" s="17"/>
      <c r="F1873" s="164">
        <f>SUM(F1865+F1867+F1869+F1871)</f>
        <v>0</v>
      </c>
      <c r="G1873" s="164">
        <f t="shared" ref="G1873:L1873" si="647">SUM(G1865+G1867+G1869+G1871)</f>
        <v>0</v>
      </c>
      <c r="H1873" s="164">
        <f t="shared" si="647"/>
        <v>0</v>
      </c>
      <c r="I1873" s="164">
        <f t="shared" si="647"/>
        <v>0</v>
      </c>
      <c r="J1873" s="164">
        <f t="shared" si="647"/>
        <v>0</v>
      </c>
      <c r="K1873" s="164">
        <f t="shared" si="647"/>
        <v>0</v>
      </c>
      <c r="L1873" s="164">
        <f t="shared" si="647"/>
        <v>0</v>
      </c>
    </row>
    <row r="1874" spans="1:12" x14ac:dyDescent="0.2">
      <c r="A1874" s="2"/>
      <c r="B1874" s="2"/>
      <c r="C1874" s="421"/>
      <c r="D1874" s="421"/>
      <c r="E1874" s="2"/>
      <c r="F1874" s="2"/>
      <c r="G1874" s="2"/>
      <c r="H1874" s="2"/>
      <c r="I1874" s="2"/>
      <c r="J1874" s="2"/>
      <c r="K1874" s="2"/>
      <c r="L1874" s="2"/>
    </row>
    <row r="1875" spans="1:12" ht="12.75" customHeight="1" x14ac:dyDescent="0.2">
      <c r="A1875" s="427" t="s">
        <v>3</v>
      </c>
      <c r="B1875" s="427"/>
      <c r="C1875" s="427"/>
      <c r="D1875" s="427"/>
      <c r="E1875" s="2"/>
      <c r="F1875" s="433" t="s">
        <v>19</v>
      </c>
      <c r="G1875" s="433"/>
      <c r="H1875" s="433"/>
      <c r="I1875" s="433"/>
      <c r="J1875" s="433"/>
      <c r="K1875" s="433"/>
      <c r="L1875" s="433"/>
    </row>
    <row r="1876" spans="1:12" ht="12.75" customHeight="1" x14ac:dyDescent="0.2">
      <c r="A1876" s="11" t="s">
        <v>53</v>
      </c>
      <c r="B1876" s="11" t="s">
        <v>54</v>
      </c>
      <c r="C1876" s="428" t="s">
        <v>55</v>
      </c>
      <c r="D1876" s="429"/>
      <c r="E1876" s="11" t="s">
        <v>56</v>
      </c>
      <c r="F1876" s="12"/>
      <c r="G1876" s="434" t="s">
        <v>57</v>
      </c>
      <c r="H1876" s="388"/>
      <c r="I1876" s="388"/>
      <c r="J1876" s="388"/>
      <c r="K1876" s="389"/>
      <c r="L1876" s="12"/>
    </row>
    <row r="1877" spans="1:12" ht="25.5" customHeight="1" x14ac:dyDescent="0.2">
      <c r="A1877" s="13"/>
      <c r="B1877" s="13" t="s">
        <v>58</v>
      </c>
      <c r="C1877" s="419" t="s">
        <v>59</v>
      </c>
      <c r="D1877" s="420"/>
      <c r="E1877" s="14" t="s">
        <v>60</v>
      </c>
      <c r="F1877" s="12" t="s">
        <v>61</v>
      </c>
      <c r="G1877" s="12" t="s">
        <v>62</v>
      </c>
      <c r="H1877" s="12" t="s">
        <v>63</v>
      </c>
      <c r="I1877" s="12" t="s">
        <v>64</v>
      </c>
      <c r="J1877" s="12" t="s">
        <v>65</v>
      </c>
      <c r="K1877" s="12" t="s">
        <v>66</v>
      </c>
      <c r="L1877" s="12" t="s">
        <v>67</v>
      </c>
    </row>
    <row r="1878" spans="1:12" x14ac:dyDescent="0.2">
      <c r="A1878" s="15">
        <f>COUNT(A1879)</f>
        <v>0</v>
      </c>
      <c r="B1878" s="167" t="s">
        <v>33</v>
      </c>
      <c r="C1878" s="413"/>
      <c r="D1878" s="414"/>
      <c r="E1878" s="167"/>
      <c r="F1878" s="6">
        <f>SUM(F1879)</f>
        <v>0</v>
      </c>
      <c r="G1878" s="6">
        <f t="shared" ref="G1878" si="648">SUM(G1879)</f>
        <v>0</v>
      </c>
      <c r="H1878" s="6">
        <f t="shared" ref="H1878" si="649">SUM(H1879)</f>
        <v>0</v>
      </c>
      <c r="I1878" s="6">
        <f t="shared" ref="I1878" si="650">SUM(I1879)</f>
        <v>0</v>
      </c>
      <c r="J1878" s="6">
        <f t="shared" ref="J1878" si="651">SUM(J1879)</f>
        <v>0</v>
      </c>
      <c r="K1878" s="6">
        <f t="shared" ref="K1878" si="652">SUM(K1879)</f>
        <v>0</v>
      </c>
      <c r="L1878" s="6">
        <f t="shared" ref="L1878" si="653">SUM(L1879)</f>
        <v>0</v>
      </c>
    </row>
    <row r="1879" spans="1:12" ht="25.5" x14ac:dyDescent="0.2">
      <c r="A1879" s="8"/>
      <c r="B1879" s="166"/>
      <c r="C1879" s="415" t="s">
        <v>226</v>
      </c>
      <c r="D1879" s="416"/>
      <c r="E1879" s="166" t="s">
        <v>227</v>
      </c>
      <c r="F1879" s="8"/>
      <c r="G1879" s="8"/>
      <c r="H1879" s="8"/>
      <c r="I1879" s="8"/>
      <c r="J1879" s="8"/>
      <c r="K1879" s="8"/>
      <c r="L1879" s="8"/>
    </row>
    <row r="1880" spans="1:12" x14ac:dyDescent="0.2">
      <c r="A1880" s="15">
        <f>COUNT(A1881)</f>
        <v>0</v>
      </c>
      <c r="B1880" s="167" t="s">
        <v>34</v>
      </c>
      <c r="C1880" s="413"/>
      <c r="D1880" s="414"/>
      <c r="E1880" s="167"/>
      <c r="F1880" s="6">
        <f>SUM(F1881)</f>
        <v>0</v>
      </c>
      <c r="G1880" s="6">
        <f t="shared" ref="G1880" si="654">SUM(G1881)</f>
        <v>0</v>
      </c>
      <c r="H1880" s="6">
        <f t="shared" ref="H1880" si="655">SUM(H1881)</f>
        <v>0</v>
      </c>
      <c r="I1880" s="6">
        <f t="shared" ref="I1880" si="656">SUM(I1881)</f>
        <v>0</v>
      </c>
      <c r="J1880" s="6">
        <f t="shared" ref="J1880" si="657">SUM(J1881)</f>
        <v>0</v>
      </c>
      <c r="K1880" s="6">
        <f t="shared" ref="K1880" si="658">SUM(K1881)</f>
        <v>0</v>
      </c>
      <c r="L1880" s="6">
        <f t="shared" ref="L1880" si="659">SUM(L1881)</f>
        <v>0</v>
      </c>
    </row>
    <row r="1881" spans="1:12" ht="25.5" x14ac:dyDescent="0.2">
      <c r="A1881" s="8"/>
      <c r="B1881" s="166"/>
      <c r="C1881" s="415" t="s">
        <v>226</v>
      </c>
      <c r="D1881" s="416"/>
      <c r="E1881" s="166" t="s">
        <v>227</v>
      </c>
      <c r="F1881" s="8"/>
      <c r="G1881" s="8"/>
      <c r="H1881" s="8"/>
      <c r="I1881" s="8"/>
      <c r="J1881" s="8"/>
      <c r="K1881" s="8"/>
      <c r="L1881" s="8"/>
    </row>
    <row r="1882" spans="1:12" x14ac:dyDescent="0.2">
      <c r="A1882" s="15">
        <f>COUNT(A1883)</f>
        <v>0</v>
      </c>
      <c r="B1882" s="167" t="s">
        <v>35</v>
      </c>
      <c r="C1882" s="413"/>
      <c r="D1882" s="414"/>
      <c r="E1882" s="167"/>
      <c r="F1882" s="6">
        <f>SUM(F1883)</f>
        <v>0</v>
      </c>
      <c r="G1882" s="6">
        <f t="shared" ref="G1882" si="660">SUM(G1883)</f>
        <v>0</v>
      </c>
      <c r="H1882" s="6">
        <f t="shared" ref="H1882" si="661">SUM(H1883)</f>
        <v>0</v>
      </c>
      <c r="I1882" s="6">
        <f t="shared" ref="I1882" si="662">SUM(I1883)</f>
        <v>0</v>
      </c>
      <c r="J1882" s="6">
        <f t="shared" ref="J1882" si="663">SUM(J1883)</f>
        <v>0</v>
      </c>
      <c r="K1882" s="6">
        <f t="shared" ref="K1882" si="664">SUM(K1883)</f>
        <v>0</v>
      </c>
      <c r="L1882" s="6">
        <f t="shared" ref="L1882" si="665">SUM(L1883)</f>
        <v>0</v>
      </c>
    </row>
    <row r="1883" spans="1:12" ht="25.5" x14ac:dyDescent="0.2">
      <c r="A1883" s="8"/>
      <c r="B1883" s="166"/>
      <c r="C1883" s="415" t="s">
        <v>226</v>
      </c>
      <c r="D1883" s="416"/>
      <c r="E1883" s="166" t="s">
        <v>227</v>
      </c>
      <c r="F1883" s="8"/>
      <c r="G1883" s="8"/>
      <c r="H1883" s="8"/>
      <c r="I1883" s="8"/>
      <c r="J1883" s="8"/>
      <c r="K1883" s="8"/>
      <c r="L1883" s="8"/>
    </row>
    <row r="1884" spans="1:12" x14ac:dyDescent="0.2">
      <c r="A1884" s="15">
        <f>COUNT(A1885)</f>
        <v>0</v>
      </c>
      <c r="B1884" s="167" t="s">
        <v>36</v>
      </c>
      <c r="C1884" s="413"/>
      <c r="D1884" s="414"/>
      <c r="E1884" s="167"/>
      <c r="F1884" s="6">
        <f>SUM(F1885)</f>
        <v>0</v>
      </c>
      <c r="G1884" s="6">
        <f t="shared" ref="G1884" si="666">SUM(G1885)</f>
        <v>0</v>
      </c>
      <c r="H1884" s="6">
        <f t="shared" ref="H1884" si="667">SUM(H1885)</f>
        <v>0</v>
      </c>
      <c r="I1884" s="6">
        <f t="shared" ref="I1884" si="668">SUM(I1885)</f>
        <v>0</v>
      </c>
      <c r="J1884" s="6">
        <f t="shared" ref="J1884" si="669">SUM(J1885)</f>
        <v>0</v>
      </c>
      <c r="K1884" s="6">
        <f t="shared" ref="K1884" si="670">SUM(K1885)</f>
        <v>0</v>
      </c>
      <c r="L1884" s="6">
        <f t="shared" ref="L1884" si="671">SUM(L1885)</f>
        <v>0</v>
      </c>
    </row>
    <row r="1885" spans="1:12" ht="25.5" x14ac:dyDescent="0.2">
      <c r="A1885" s="8"/>
      <c r="B1885" s="166"/>
      <c r="C1885" s="415" t="s">
        <v>226</v>
      </c>
      <c r="D1885" s="416"/>
      <c r="E1885" s="166" t="s">
        <v>227</v>
      </c>
      <c r="F1885" s="8"/>
      <c r="G1885" s="8"/>
      <c r="H1885" s="8"/>
      <c r="I1885" s="8"/>
      <c r="J1885" s="8"/>
      <c r="K1885" s="8"/>
      <c r="L1885" s="8"/>
    </row>
    <row r="1886" spans="1:12" x14ac:dyDescent="0.2">
      <c r="A1886" s="16">
        <f>SUM(A1878+A1880+A1882+A1884)</f>
        <v>0</v>
      </c>
      <c r="B1886" s="17"/>
      <c r="C1886" s="417"/>
      <c r="D1886" s="418"/>
      <c r="E1886" s="17"/>
      <c r="F1886" s="164">
        <f>SUM(F1878+F1880+F1882+F1884)</f>
        <v>0</v>
      </c>
      <c r="G1886" s="164">
        <f t="shared" ref="G1886:L1886" si="672">SUM(G1878+G1880+G1882+G1884)</f>
        <v>0</v>
      </c>
      <c r="H1886" s="164">
        <f t="shared" si="672"/>
        <v>0</v>
      </c>
      <c r="I1886" s="164">
        <f t="shared" si="672"/>
        <v>0</v>
      </c>
      <c r="J1886" s="164">
        <f t="shared" si="672"/>
        <v>0</v>
      </c>
      <c r="K1886" s="164">
        <f t="shared" si="672"/>
        <v>0</v>
      </c>
      <c r="L1886" s="164">
        <f t="shared" si="672"/>
        <v>0</v>
      </c>
    </row>
    <row r="1887" spans="1:12" x14ac:dyDescent="0.2">
      <c r="A1887" s="2"/>
      <c r="B1887" s="2"/>
      <c r="C1887" s="421"/>
      <c r="D1887" s="421"/>
      <c r="E1887" s="2"/>
      <c r="F1887" s="2"/>
      <c r="G1887" s="2"/>
      <c r="H1887" s="2"/>
      <c r="I1887" s="2"/>
      <c r="J1887" s="2"/>
      <c r="K1887" s="2"/>
      <c r="L1887" s="2"/>
    </row>
    <row r="1888" spans="1:12" ht="12.75" customHeight="1" x14ac:dyDescent="0.2">
      <c r="A1888" s="427" t="s">
        <v>4</v>
      </c>
      <c r="B1888" s="427"/>
      <c r="C1888" s="427"/>
      <c r="D1888" s="427"/>
      <c r="E1888" s="2"/>
      <c r="F1888" s="433" t="s">
        <v>19</v>
      </c>
      <c r="G1888" s="433"/>
      <c r="H1888" s="433"/>
      <c r="I1888" s="433"/>
      <c r="J1888" s="433"/>
      <c r="K1888" s="433"/>
      <c r="L1888" s="433"/>
    </row>
    <row r="1889" spans="1:12" ht="12.75" customHeight="1" x14ac:dyDescent="0.2">
      <c r="A1889" s="11" t="s">
        <v>53</v>
      </c>
      <c r="B1889" s="11" t="s">
        <v>54</v>
      </c>
      <c r="C1889" s="428" t="s">
        <v>55</v>
      </c>
      <c r="D1889" s="429"/>
      <c r="E1889" s="11" t="s">
        <v>56</v>
      </c>
      <c r="F1889" s="12"/>
      <c r="G1889" s="434" t="s">
        <v>57</v>
      </c>
      <c r="H1889" s="388"/>
      <c r="I1889" s="388"/>
      <c r="J1889" s="388"/>
      <c r="K1889" s="389"/>
      <c r="L1889" s="12"/>
    </row>
    <row r="1890" spans="1:12" ht="25.5" customHeight="1" x14ac:dyDescent="0.2">
      <c r="A1890" s="13"/>
      <c r="B1890" s="13" t="s">
        <v>58</v>
      </c>
      <c r="C1890" s="419" t="s">
        <v>59</v>
      </c>
      <c r="D1890" s="420"/>
      <c r="E1890" s="14" t="s">
        <v>60</v>
      </c>
      <c r="F1890" s="12" t="s">
        <v>61</v>
      </c>
      <c r="G1890" s="12" t="s">
        <v>62</v>
      </c>
      <c r="H1890" s="12" t="s">
        <v>63</v>
      </c>
      <c r="I1890" s="12" t="s">
        <v>64</v>
      </c>
      <c r="J1890" s="12" t="s">
        <v>65</v>
      </c>
      <c r="K1890" s="12" t="s">
        <v>66</v>
      </c>
      <c r="L1890" s="12" t="s">
        <v>67</v>
      </c>
    </row>
    <row r="1891" spans="1:12" x14ac:dyDescent="0.2">
      <c r="A1891" s="15">
        <f>COUNT(A1892)</f>
        <v>0</v>
      </c>
      <c r="B1891" s="167" t="s">
        <v>33</v>
      </c>
      <c r="C1891" s="413"/>
      <c r="D1891" s="414"/>
      <c r="E1891" s="167"/>
      <c r="F1891" s="6">
        <f>SUM(F1892)</f>
        <v>0</v>
      </c>
      <c r="G1891" s="6">
        <f t="shared" ref="G1891" si="673">SUM(G1892)</f>
        <v>0</v>
      </c>
      <c r="H1891" s="6">
        <f t="shared" ref="H1891" si="674">SUM(H1892)</f>
        <v>0</v>
      </c>
      <c r="I1891" s="6">
        <f t="shared" ref="I1891" si="675">SUM(I1892)</f>
        <v>0</v>
      </c>
      <c r="J1891" s="6">
        <f t="shared" ref="J1891" si="676">SUM(J1892)</f>
        <v>0</v>
      </c>
      <c r="K1891" s="6">
        <f t="shared" ref="K1891" si="677">SUM(K1892)</f>
        <v>0</v>
      </c>
      <c r="L1891" s="6">
        <f t="shared" ref="L1891" si="678">SUM(L1892)</f>
        <v>0</v>
      </c>
    </row>
    <row r="1892" spans="1:12" ht="25.5" x14ac:dyDescent="0.2">
      <c r="A1892" s="8"/>
      <c r="B1892" s="166"/>
      <c r="C1892" s="415" t="s">
        <v>226</v>
      </c>
      <c r="D1892" s="416"/>
      <c r="E1892" s="166" t="s">
        <v>227</v>
      </c>
      <c r="F1892" s="8"/>
      <c r="G1892" s="8"/>
      <c r="H1892" s="8"/>
      <c r="I1892" s="8"/>
      <c r="J1892" s="8"/>
      <c r="K1892" s="8"/>
      <c r="L1892" s="8"/>
    </row>
    <row r="1893" spans="1:12" x14ac:dyDescent="0.2">
      <c r="A1893" s="15">
        <f>COUNT(A1894)</f>
        <v>0</v>
      </c>
      <c r="B1893" s="167" t="s">
        <v>34</v>
      </c>
      <c r="C1893" s="413"/>
      <c r="D1893" s="414"/>
      <c r="E1893" s="167"/>
      <c r="F1893" s="6">
        <f>SUM(F1894)</f>
        <v>0</v>
      </c>
      <c r="G1893" s="6">
        <f t="shared" ref="G1893" si="679">SUM(G1894)</f>
        <v>0</v>
      </c>
      <c r="H1893" s="6">
        <f t="shared" ref="H1893" si="680">SUM(H1894)</f>
        <v>0</v>
      </c>
      <c r="I1893" s="6">
        <f t="shared" ref="I1893" si="681">SUM(I1894)</f>
        <v>0</v>
      </c>
      <c r="J1893" s="6">
        <f t="shared" ref="J1893" si="682">SUM(J1894)</f>
        <v>0</v>
      </c>
      <c r="K1893" s="6">
        <f t="shared" ref="K1893" si="683">SUM(K1894)</f>
        <v>0</v>
      </c>
      <c r="L1893" s="6">
        <f t="shared" ref="L1893" si="684">SUM(L1894)</f>
        <v>0</v>
      </c>
    </row>
    <row r="1894" spans="1:12" ht="25.5" x14ac:dyDescent="0.2">
      <c r="A1894" s="8"/>
      <c r="B1894" s="166"/>
      <c r="C1894" s="415" t="s">
        <v>226</v>
      </c>
      <c r="D1894" s="416"/>
      <c r="E1894" s="166" t="s">
        <v>227</v>
      </c>
      <c r="F1894" s="8"/>
      <c r="G1894" s="8"/>
      <c r="H1894" s="8"/>
      <c r="I1894" s="8"/>
      <c r="J1894" s="8"/>
      <c r="K1894" s="8"/>
      <c r="L1894" s="8"/>
    </row>
    <row r="1895" spans="1:12" x14ac:dyDescent="0.2">
      <c r="A1895" s="15">
        <f>COUNT(A1896)</f>
        <v>0</v>
      </c>
      <c r="B1895" s="167" t="s">
        <v>35</v>
      </c>
      <c r="C1895" s="413"/>
      <c r="D1895" s="414"/>
      <c r="E1895" s="167"/>
      <c r="F1895" s="6">
        <f>SUM(F1896)</f>
        <v>0</v>
      </c>
      <c r="G1895" s="6">
        <f t="shared" ref="G1895" si="685">SUM(G1896)</f>
        <v>0</v>
      </c>
      <c r="H1895" s="6">
        <f t="shared" ref="H1895" si="686">SUM(H1896)</f>
        <v>0</v>
      </c>
      <c r="I1895" s="6">
        <f t="shared" ref="I1895" si="687">SUM(I1896)</f>
        <v>0</v>
      </c>
      <c r="J1895" s="6">
        <f t="shared" ref="J1895" si="688">SUM(J1896)</f>
        <v>0</v>
      </c>
      <c r="K1895" s="6">
        <f t="shared" ref="K1895" si="689">SUM(K1896)</f>
        <v>0</v>
      </c>
      <c r="L1895" s="6">
        <f t="shared" ref="L1895" si="690">SUM(L1896)</f>
        <v>0</v>
      </c>
    </row>
    <row r="1896" spans="1:12" ht="25.5" x14ac:dyDescent="0.2">
      <c r="A1896" s="8"/>
      <c r="B1896" s="166"/>
      <c r="C1896" s="415" t="s">
        <v>226</v>
      </c>
      <c r="D1896" s="416"/>
      <c r="E1896" s="166" t="s">
        <v>227</v>
      </c>
      <c r="F1896" s="8"/>
      <c r="G1896" s="8"/>
      <c r="H1896" s="8"/>
      <c r="I1896" s="8"/>
      <c r="J1896" s="8"/>
      <c r="K1896" s="8"/>
      <c r="L1896" s="8"/>
    </row>
    <row r="1897" spans="1:12" x14ac:dyDescent="0.2">
      <c r="A1897" s="15">
        <f>COUNT(A1898)</f>
        <v>0</v>
      </c>
      <c r="B1897" s="167" t="s">
        <v>36</v>
      </c>
      <c r="C1897" s="413"/>
      <c r="D1897" s="414"/>
      <c r="E1897" s="167"/>
      <c r="F1897" s="6">
        <f>SUM(F1898)</f>
        <v>0</v>
      </c>
      <c r="G1897" s="6">
        <f t="shared" ref="G1897" si="691">SUM(G1898)</f>
        <v>0</v>
      </c>
      <c r="H1897" s="6">
        <f t="shared" ref="H1897" si="692">SUM(H1898)</f>
        <v>0</v>
      </c>
      <c r="I1897" s="6">
        <f t="shared" ref="I1897" si="693">SUM(I1898)</f>
        <v>0</v>
      </c>
      <c r="J1897" s="6">
        <f t="shared" ref="J1897" si="694">SUM(J1898)</f>
        <v>0</v>
      </c>
      <c r="K1897" s="6">
        <f t="shared" ref="K1897" si="695">SUM(K1898)</f>
        <v>0</v>
      </c>
      <c r="L1897" s="6">
        <f t="shared" ref="L1897" si="696">SUM(L1898)</f>
        <v>0</v>
      </c>
    </row>
    <row r="1898" spans="1:12" ht="25.5" x14ac:dyDescent="0.2">
      <c r="A1898" s="8"/>
      <c r="B1898" s="166"/>
      <c r="C1898" s="415" t="s">
        <v>226</v>
      </c>
      <c r="D1898" s="416"/>
      <c r="E1898" s="166" t="s">
        <v>227</v>
      </c>
      <c r="F1898" s="8"/>
      <c r="G1898" s="8"/>
      <c r="H1898" s="8"/>
      <c r="I1898" s="8"/>
      <c r="J1898" s="8"/>
      <c r="K1898" s="8"/>
      <c r="L1898" s="8"/>
    </row>
    <row r="1899" spans="1:12" x14ac:dyDescent="0.2">
      <c r="A1899" s="16">
        <f>SUM(A1891+A1893+A1895+A1897)</f>
        <v>0</v>
      </c>
      <c r="B1899" s="17"/>
      <c r="C1899" s="417"/>
      <c r="D1899" s="418"/>
      <c r="E1899" s="17"/>
      <c r="F1899" s="164">
        <f>SUM(F1891+F1893+F1895+F1897)</f>
        <v>0</v>
      </c>
      <c r="G1899" s="164">
        <f t="shared" ref="G1899:L1899" si="697">SUM(G1891+G1893+G1895+G1897)</f>
        <v>0</v>
      </c>
      <c r="H1899" s="164">
        <f t="shared" si="697"/>
        <v>0</v>
      </c>
      <c r="I1899" s="164">
        <f t="shared" si="697"/>
        <v>0</v>
      </c>
      <c r="J1899" s="164">
        <f t="shared" si="697"/>
        <v>0</v>
      </c>
      <c r="K1899" s="164">
        <f t="shared" si="697"/>
        <v>0</v>
      </c>
      <c r="L1899" s="164">
        <f t="shared" si="697"/>
        <v>0</v>
      </c>
    </row>
    <row r="1900" spans="1:12" x14ac:dyDescent="0.2">
      <c r="A1900" s="2"/>
      <c r="B1900" s="2"/>
      <c r="C1900" s="421"/>
      <c r="D1900" s="421"/>
      <c r="E1900" s="2"/>
      <c r="F1900" s="2"/>
      <c r="G1900" s="2"/>
      <c r="H1900" s="2"/>
      <c r="I1900" s="2"/>
      <c r="J1900" s="2"/>
      <c r="K1900" s="2"/>
      <c r="L1900" s="2"/>
    </row>
    <row r="1901" spans="1:12" ht="12.75" customHeight="1" x14ac:dyDescent="0.2">
      <c r="A1901" s="427" t="s">
        <v>5</v>
      </c>
      <c r="B1901" s="427"/>
      <c r="C1901" s="427"/>
      <c r="D1901" s="427"/>
      <c r="E1901" s="2"/>
      <c r="F1901" s="435" t="s">
        <v>19</v>
      </c>
      <c r="G1901" s="435"/>
      <c r="H1901" s="435"/>
      <c r="I1901" s="435"/>
      <c r="J1901" s="435"/>
      <c r="K1901" s="435"/>
      <c r="L1901" s="435"/>
    </row>
    <row r="1902" spans="1:12" ht="12.75" customHeight="1" x14ac:dyDescent="0.2">
      <c r="A1902" s="11" t="s">
        <v>53</v>
      </c>
      <c r="B1902" s="11" t="s">
        <v>54</v>
      </c>
      <c r="C1902" s="428" t="s">
        <v>55</v>
      </c>
      <c r="D1902" s="429"/>
      <c r="E1902" s="11" t="s">
        <v>56</v>
      </c>
      <c r="F1902" s="434" t="s">
        <v>57</v>
      </c>
      <c r="G1902" s="388"/>
      <c r="H1902" s="388"/>
      <c r="I1902" s="389"/>
      <c r="J1902" s="12"/>
    </row>
    <row r="1903" spans="1:12" ht="25.5" customHeight="1" x14ac:dyDescent="0.2">
      <c r="A1903" s="13"/>
      <c r="B1903" s="13" t="s">
        <v>58</v>
      </c>
      <c r="C1903" s="419" t="s">
        <v>59</v>
      </c>
      <c r="D1903" s="420"/>
      <c r="E1903" s="14" t="s">
        <v>60</v>
      </c>
      <c r="F1903" s="12" t="s">
        <v>294</v>
      </c>
      <c r="G1903" s="12" t="s">
        <v>295</v>
      </c>
      <c r="H1903" s="18" t="s">
        <v>296</v>
      </c>
      <c r="I1903" s="12" t="s">
        <v>66</v>
      </c>
      <c r="J1903" s="12" t="s">
        <v>297</v>
      </c>
    </row>
    <row r="1904" spans="1:12" x14ac:dyDescent="0.2">
      <c r="A1904" s="15">
        <f>COUNT(A1905)</f>
        <v>0</v>
      </c>
      <c r="B1904" s="167" t="s">
        <v>33</v>
      </c>
      <c r="C1904" s="413"/>
      <c r="D1904" s="414"/>
      <c r="E1904" s="167"/>
      <c r="F1904" s="6">
        <f>SUM(F1905)</f>
        <v>0</v>
      </c>
      <c r="G1904" s="6">
        <f t="shared" ref="G1904" si="698">SUM(G1905)</f>
        <v>0</v>
      </c>
      <c r="H1904" s="6">
        <f t="shared" ref="H1904" si="699">SUM(H1905)</f>
        <v>0</v>
      </c>
      <c r="I1904" s="6">
        <f t="shared" ref="I1904" si="700">SUM(I1905)</f>
        <v>0</v>
      </c>
      <c r="J1904" s="6">
        <f t="shared" ref="J1904" si="701">SUM(J1905)</f>
        <v>0</v>
      </c>
    </row>
    <row r="1905" spans="1:12" ht="25.5" x14ac:dyDescent="0.2">
      <c r="A1905" s="8"/>
      <c r="B1905" s="166"/>
      <c r="C1905" s="415" t="s">
        <v>226</v>
      </c>
      <c r="D1905" s="416"/>
      <c r="E1905" s="166" t="s">
        <v>227</v>
      </c>
      <c r="F1905" s="8"/>
      <c r="G1905" s="8"/>
      <c r="H1905" s="8"/>
      <c r="I1905" s="8"/>
      <c r="J1905" s="8"/>
    </row>
    <row r="1906" spans="1:12" x14ac:dyDescent="0.2">
      <c r="A1906" s="15">
        <f>COUNT(A1907)</f>
        <v>0</v>
      </c>
      <c r="B1906" s="167" t="s">
        <v>34</v>
      </c>
      <c r="C1906" s="413"/>
      <c r="D1906" s="414"/>
      <c r="E1906" s="167"/>
      <c r="F1906" s="6">
        <f>SUM(F1907)</f>
        <v>0</v>
      </c>
      <c r="G1906" s="6">
        <f t="shared" ref="G1906" si="702">SUM(G1907)</f>
        <v>0</v>
      </c>
      <c r="H1906" s="6">
        <f t="shared" ref="H1906" si="703">SUM(H1907)</f>
        <v>0</v>
      </c>
      <c r="I1906" s="6">
        <f t="shared" ref="I1906" si="704">SUM(I1907)</f>
        <v>0</v>
      </c>
      <c r="J1906" s="6">
        <f t="shared" ref="J1906" si="705">SUM(J1907)</f>
        <v>0</v>
      </c>
    </row>
    <row r="1907" spans="1:12" ht="25.5" x14ac:dyDescent="0.2">
      <c r="A1907" s="8"/>
      <c r="B1907" s="166"/>
      <c r="C1907" s="415" t="s">
        <v>226</v>
      </c>
      <c r="D1907" s="416"/>
      <c r="E1907" s="166" t="s">
        <v>227</v>
      </c>
      <c r="F1907" s="8"/>
      <c r="G1907" s="8"/>
      <c r="H1907" s="8"/>
      <c r="I1907" s="8"/>
      <c r="J1907" s="8"/>
    </row>
    <row r="1908" spans="1:12" x14ac:dyDescent="0.2">
      <c r="A1908" s="15">
        <f>COUNT(A1909)</f>
        <v>0</v>
      </c>
      <c r="B1908" s="167" t="s">
        <v>35</v>
      </c>
      <c r="C1908" s="413"/>
      <c r="D1908" s="414"/>
      <c r="E1908" s="167"/>
      <c r="F1908" s="6">
        <f>SUM(F1909)</f>
        <v>0</v>
      </c>
      <c r="G1908" s="6">
        <f t="shared" ref="G1908" si="706">SUM(G1909)</f>
        <v>0</v>
      </c>
      <c r="H1908" s="6">
        <f t="shared" ref="H1908" si="707">SUM(H1909)</f>
        <v>0</v>
      </c>
      <c r="I1908" s="6">
        <f t="shared" ref="I1908" si="708">SUM(I1909)</f>
        <v>0</v>
      </c>
      <c r="J1908" s="6">
        <f t="shared" ref="J1908" si="709">SUM(J1909)</f>
        <v>0</v>
      </c>
    </row>
    <row r="1909" spans="1:12" ht="25.5" x14ac:dyDescent="0.2">
      <c r="A1909" s="8"/>
      <c r="B1909" s="166"/>
      <c r="C1909" s="415" t="s">
        <v>226</v>
      </c>
      <c r="D1909" s="416"/>
      <c r="E1909" s="166" t="s">
        <v>227</v>
      </c>
      <c r="F1909" s="8"/>
      <c r="G1909" s="8"/>
      <c r="H1909" s="8"/>
      <c r="I1909" s="8"/>
      <c r="J1909" s="8"/>
    </row>
    <row r="1910" spans="1:12" x14ac:dyDescent="0.2">
      <c r="A1910" s="15">
        <f>COUNT(A1911)</f>
        <v>0</v>
      </c>
      <c r="B1910" s="167" t="s">
        <v>36</v>
      </c>
      <c r="C1910" s="413"/>
      <c r="D1910" s="414"/>
      <c r="E1910" s="167"/>
      <c r="F1910" s="6">
        <f>SUM(F1911)</f>
        <v>0</v>
      </c>
      <c r="G1910" s="6">
        <f t="shared" ref="G1910" si="710">SUM(G1911)</f>
        <v>0</v>
      </c>
      <c r="H1910" s="6">
        <f t="shared" ref="H1910" si="711">SUM(H1911)</f>
        <v>0</v>
      </c>
      <c r="I1910" s="6">
        <f t="shared" ref="I1910" si="712">SUM(I1911)</f>
        <v>0</v>
      </c>
      <c r="J1910" s="6">
        <f t="shared" ref="J1910" si="713">SUM(J1911)</f>
        <v>0</v>
      </c>
    </row>
    <row r="1911" spans="1:12" ht="25.5" x14ac:dyDescent="0.2">
      <c r="A1911" s="8"/>
      <c r="B1911" s="166"/>
      <c r="C1911" s="415" t="s">
        <v>226</v>
      </c>
      <c r="D1911" s="416"/>
      <c r="E1911" s="166" t="s">
        <v>227</v>
      </c>
      <c r="F1911" s="8"/>
      <c r="G1911" s="8"/>
      <c r="H1911" s="8"/>
      <c r="I1911" s="8"/>
      <c r="J1911" s="8"/>
    </row>
    <row r="1912" spans="1:12" x14ac:dyDescent="0.2">
      <c r="A1912" s="16">
        <f>SUM(A1904+A1906+A1908+A1910)</f>
        <v>0</v>
      </c>
      <c r="B1912" s="17"/>
      <c r="C1912" s="417"/>
      <c r="D1912" s="418"/>
      <c r="E1912" s="17"/>
      <c r="F1912" s="164">
        <f>SUM(F1904+F1906+F1908+F1910)</f>
        <v>0</v>
      </c>
      <c r="G1912" s="164">
        <f t="shared" ref="G1912:J1912" si="714">SUM(G1904+G1906+G1908+G1910)</f>
        <v>0</v>
      </c>
      <c r="H1912" s="164">
        <f t="shared" si="714"/>
        <v>0</v>
      </c>
      <c r="I1912" s="164">
        <f t="shared" si="714"/>
        <v>0</v>
      </c>
      <c r="J1912" s="164">
        <f t="shared" si="714"/>
        <v>0</v>
      </c>
    </row>
    <row r="1913" spans="1:12" x14ac:dyDescent="0.2">
      <c r="A1913" s="2"/>
      <c r="B1913" s="2"/>
      <c r="C1913" s="421"/>
      <c r="D1913" s="421"/>
      <c r="E1913" s="2"/>
      <c r="F1913" s="2"/>
      <c r="G1913" s="2"/>
      <c r="H1913" s="2"/>
      <c r="I1913" s="2"/>
      <c r="J1913" s="2"/>
      <c r="K1913" s="2"/>
      <c r="L1913" s="2"/>
    </row>
    <row r="1914" spans="1:12" ht="12.75" customHeight="1" x14ac:dyDescent="0.2">
      <c r="A1914" s="427" t="s">
        <v>6</v>
      </c>
      <c r="B1914" s="427"/>
      <c r="C1914" s="427"/>
      <c r="D1914" s="427"/>
      <c r="E1914" s="2"/>
      <c r="F1914" s="435" t="s">
        <v>19</v>
      </c>
      <c r="G1914" s="435"/>
      <c r="H1914" s="435"/>
      <c r="I1914" s="435"/>
      <c r="J1914" s="435"/>
      <c r="K1914" s="435"/>
      <c r="L1914" s="435"/>
    </row>
    <row r="1915" spans="1:12" ht="12.75" customHeight="1" x14ac:dyDescent="0.2">
      <c r="A1915" s="11" t="s">
        <v>53</v>
      </c>
      <c r="B1915" s="11" t="s">
        <v>54</v>
      </c>
      <c r="C1915" s="428" t="s">
        <v>55</v>
      </c>
      <c r="D1915" s="429"/>
      <c r="E1915" s="19" t="s">
        <v>56</v>
      </c>
      <c r="F1915" s="434" t="s">
        <v>57</v>
      </c>
      <c r="G1915" s="388"/>
      <c r="H1915" s="389"/>
    </row>
    <row r="1916" spans="1:12" ht="25.5" customHeight="1" x14ac:dyDescent="0.2">
      <c r="A1916" s="13"/>
      <c r="B1916" s="13" t="s">
        <v>58</v>
      </c>
      <c r="C1916" s="419" t="s">
        <v>59</v>
      </c>
      <c r="D1916" s="420"/>
      <c r="E1916" s="14" t="s">
        <v>60</v>
      </c>
      <c r="F1916" s="12" t="s">
        <v>380</v>
      </c>
      <c r="G1916" s="12" t="s">
        <v>381</v>
      </c>
      <c r="H1916" s="12" t="s">
        <v>66</v>
      </c>
    </row>
    <row r="1917" spans="1:12" x14ac:dyDescent="0.2">
      <c r="A1917" s="15">
        <f>COUNT(A1918)</f>
        <v>0</v>
      </c>
      <c r="B1917" s="167" t="s">
        <v>47</v>
      </c>
      <c r="C1917" s="413"/>
      <c r="D1917" s="414"/>
      <c r="E1917" s="167"/>
      <c r="F1917" s="6">
        <f>SUM(F1918)</f>
        <v>0</v>
      </c>
      <c r="G1917" s="6">
        <f t="shared" ref="G1917" si="715">SUM(G1918)</f>
        <v>0</v>
      </c>
      <c r="H1917" s="6">
        <f t="shared" ref="H1917" si="716">SUM(H1918)</f>
        <v>0</v>
      </c>
    </row>
    <row r="1918" spans="1:12" ht="25.5" x14ac:dyDescent="0.2">
      <c r="A1918" s="8"/>
      <c r="B1918" s="166"/>
      <c r="C1918" s="415" t="s">
        <v>226</v>
      </c>
      <c r="D1918" s="416"/>
      <c r="E1918" s="166" t="s">
        <v>227</v>
      </c>
      <c r="F1918" s="8"/>
      <c r="G1918" s="8"/>
      <c r="H1918" s="8"/>
    </row>
    <row r="1919" spans="1:12" x14ac:dyDescent="0.2">
      <c r="A1919" s="15">
        <f>COUNT(A1920)</f>
        <v>0</v>
      </c>
      <c r="B1919" s="167" t="s">
        <v>48</v>
      </c>
      <c r="C1919" s="413"/>
      <c r="D1919" s="414"/>
      <c r="E1919" s="167"/>
      <c r="F1919" s="6">
        <f>SUM(F1920)</f>
        <v>0</v>
      </c>
      <c r="G1919" s="6">
        <f t="shared" ref="G1919" si="717">SUM(G1920)</f>
        <v>0</v>
      </c>
      <c r="H1919" s="6">
        <f t="shared" ref="H1919" si="718">SUM(H1920)</f>
        <v>0</v>
      </c>
    </row>
    <row r="1920" spans="1:12" ht="25.5" x14ac:dyDescent="0.2">
      <c r="A1920" s="8"/>
      <c r="B1920" s="166"/>
      <c r="C1920" s="415" t="s">
        <v>226</v>
      </c>
      <c r="D1920" s="416"/>
      <c r="E1920" s="166" t="s">
        <v>227</v>
      </c>
      <c r="F1920" s="8"/>
      <c r="G1920" s="8"/>
      <c r="H1920" s="8"/>
    </row>
    <row r="1921" spans="1:12" x14ac:dyDescent="0.2">
      <c r="A1921" s="15">
        <f>COUNT(A1922)</f>
        <v>0</v>
      </c>
      <c r="B1921" s="167" t="s">
        <v>49</v>
      </c>
      <c r="C1921" s="413"/>
      <c r="D1921" s="414"/>
      <c r="E1921" s="167"/>
      <c r="F1921" s="6">
        <f>SUM(F1922)</f>
        <v>0</v>
      </c>
      <c r="G1921" s="6">
        <f t="shared" ref="G1921" si="719">SUM(G1922)</f>
        <v>0</v>
      </c>
      <c r="H1921" s="6">
        <f t="shared" ref="H1921" si="720">SUM(H1922)</f>
        <v>0</v>
      </c>
    </row>
    <row r="1922" spans="1:12" ht="25.5" x14ac:dyDescent="0.2">
      <c r="A1922" s="8"/>
      <c r="B1922" s="166"/>
      <c r="C1922" s="415" t="s">
        <v>226</v>
      </c>
      <c r="D1922" s="416"/>
      <c r="E1922" s="166" t="s">
        <v>227</v>
      </c>
      <c r="F1922" s="8"/>
      <c r="G1922" s="8"/>
      <c r="H1922" s="8"/>
    </row>
    <row r="1923" spans="1:12" x14ac:dyDescent="0.2">
      <c r="A1923" s="15">
        <f>COUNT(A1924)</f>
        <v>0</v>
      </c>
      <c r="B1923" s="167" t="s">
        <v>50</v>
      </c>
      <c r="C1923" s="413"/>
      <c r="D1923" s="414"/>
      <c r="E1923" s="167"/>
      <c r="F1923" s="6">
        <f>SUM(F1924)</f>
        <v>0</v>
      </c>
      <c r="G1923" s="6">
        <f t="shared" ref="G1923" si="721">SUM(G1924)</f>
        <v>0</v>
      </c>
      <c r="H1923" s="6">
        <f t="shared" ref="H1923" si="722">SUM(H1924)</f>
        <v>0</v>
      </c>
    </row>
    <row r="1924" spans="1:12" ht="25.5" x14ac:dyDescent="0.2">
      <c r="A1924" s="8"/>
      <c r="B1924" s="166"/>
      <c r="C1924" s="415" t="s">
        <v>226</v>
      </c>
      <c r="D1924" s="416"/>
      <c r="E1924" s="166" t="s">
        <v>227</v>
      </c>
      <c r="F1924" s="8"/>
      <c r="G1924" s="8"/>
      <c r="H1924" s="8"/>
    </row>
    <row r="1925" spans="1:12" x14ac:dyDescent="0.2">
      <c r="A1925" s="16">
        <f>SUM(A1917+A1919+A1921+A1923)</f>
        <v>0</v>
      </c>
      <c r="B1925" s="167" t="s">
        <v>51</v>
      </c>
      <c r="C1925" s="417"/>
      <c r="D1925" s="418"/>
      <c r="E1925" s="17"/>
      <c r="F1925" s="164">
        <f>SUM(F1917+F1919+F1921+F1923)</f>
        <v>0</v>
      </c>
      <c r="G1925" s="164">
        <f t="shared" ref="G1925:H1925" si="723">SUM(G1917+G1919+G1921+G1923)</f>
        <v>0</v>
      </c>
      <c r="H1925" s="164">
        <f t="shared" si="723"/>
        <v>0</v>
      </c>
    </row>
    <row r="1926" spans="1:12" ht="25.5" x14ac:dyDescent="0.2">
      <c r="A1926" s="8"/>
      <c r="B1926" s="7"/>
      <c r="C1926" s="415" t="s">
        <v>226</v>
      </c>
      <c r="D1926" s="416"/>
      <c r="E1926" s="7" t="s">
        <v>227</v>
      </c>
      <c r="F1926" s="8"/>
      <c r="G1926" s="8"/>
      <c r="H1926" s="8"/>
    </row>
    <row r="1927" spans="1:12" x14ac:dyDescent="0.2">
      <c r="A1927" s="2"/>
      <c r="B1927" s="2"/>
      <c r="C1927" s="421"/>
      <c r="D1927" s="421"/>
      <c r="E1927" s="2"/>
      <c r="F1927" s="2"/>
      <c r="G1927" s="2"/>
      <c r="H1927" s="2"/>
      <c r="I1927" s="2"/>
      <c r="J1927" s="2"/>
      <c r="K1927" s="2"/>
      <c r="L1927" s="2"/>
    </row>
    <row r="1928" spans="1:12" x14ac:dyDescent="0.2">
      <c r="A1928" s="2"/>
      <c r="B1928" s="2"/>
      <c r="C1928" s="432"/>
      <c r="D1928" s="432"/>
      <c r="E1928" s="2"/>
      <c r="F1928" s="2"/>
      <c r="G1928" s="2"/>
      <c r="H1928" s="2"/>
      <c r="I1928" s="2"/>
      <c r="J1928" s="2"/>
      <c r="K1928" s="2"/>
      <c r="L1928" s="2"/>
    </row>
    <row r="1929" spans="1:12" ht="18" customHeight="1" x14ac:dyDescent="0.2">
      <c r="A1929" s="408" t="s">
        <v>20</v>
      </c>
      <c r="B1929" s="408"/>
      <c r="C1929" s="408"/>
      <c r="D1929" s="408"/>
      <c r="E1929" s="1"/>
      <c r="F1929" s="1"/>
      <c r="G1929" s="1"/>
      <c r="H1929" s="1"/>
      <c r="I1929" s="1"/>
      <c r="J1929" s="1"/>
      <c r="K1929" s="1"/>
      <c r="L1929" s="1"/>
    </row>
    <row r="1930" spans="1:12" x14ac:dyDescent="0.2">
      <c r="A1930" s="3"/>
      <c r="B1930" s="3"/>
      <c r="C1930" s="409"/>
      <c r="D1930" s="409"/>
      <c r="E1930" s="3"/>
      <c r="F1930" s="3"/>
      <c r="G1930" s="3"/>
      <c r="H1930" s="3"/>
      <c r="I1930" s="3"/>
      <c r="J1930" s="3"/>
      <c r="K1930" s="3"/>
      <c r="L1930" s="3"/>
    </row>
    <row r="1931" spans="1:12" ht="12.75" customHeight="1" x14ac:dyDescent="0.2">
      <c r="A1931" s="427" t="s">
        <v>1</v>
      </c>
      <c r="B1931" s="427"/>
      <c r="C1931" s="427"/>
      <c r="D1931" s="427"/>
      <c r="E1931" s="2"/>
      <c r="F1931" s="433" t="s">
        <v>20</v>
      </c>
      <c r="G1931" s="433"/>
      <c r="H1931" s="433"/>
      <c r="I1931" s="433"/>
      <c r="J1931" s="433"/>
      <c r="K1931" s="433"/>
      <c r="L1931" s="433"/>
    </row>
    <row r="1932" spans="1:12" ht="12.75" customHeight="1" x14ac:dyDescent="0.2">
      <c r="A1932" s="11" t="s">
        <v>53</v>
      </c>
      <c r="B1932" s="11" t="s">
        <v>54</v>
      </c>
      <c r="C1932" s="428" t="s">
        <v>55</v>
      </c>
      <c r="D1932" s="429"/>
      <c r="E1932" s="11" t="s">
        <v>56</v>
      </c>
      <c r="F1932" s="12"/>
      <c r="G1932" s="434" t="s">
        <v>57</v>
      </c>
      <c r="H1932" s="388"/>
      <c r="I1932" s="388"/>
      <c r="J1932" s="388"/>
      <c r="K1932" s="389"/>
      <c r="L1932" s="12"/>
    </row>
    <row r="1933" spans="1:12" ht="25.5" customHeight="1" x14ac:dyDescent="0.2">
      <c r="A1933" s="13"/>
      <c r="B1933" s="13" t="s">
        <v>58</v>
      </c>
      <c r="C1933" s="419" t="s">
        <v>59</v>
      </c>
      <c r="D1933" s="420"/>
      <c r="E1933" s="14" t="s">
        <v>60</v>
      </c>
      <c r="F1933" s="12" t="s">
        <v>61</v>
      </c>
      <c r="G1933" s="12" t="s">
        <v>62</v>
      </c>
      <c r="H1933" s="12" t="s">
        <v>63</v>
      </c>
      <c r="I1933" s="12" t="s">
        <v>64</v>
      </c>
      <c r="J1933" s="12" t="s">
        <v>65</v>
      </c>
      <c r="K1933" s="12" t="s">
        <v>66</v>
      </c>
      <c r="L1933" s="12" t="s">
        <v>67</v>
      </c>
    </row>
    <row r="1934" spans="1:12" x14ac:dyDescent="0.2">
      <c r="A1934" s="15">
        <f>COUNT(A1935)</f>
        <v>0</v>
      </c>
      <c r="B1934" s="167" t="s">
        <v>33</v>
      </c>
      <c r="C1934" s="413"/>
      <c r="D1934" s="414"/>
      <c r="E1934" s="167"/>
      <c r="F1934" s="6">
        <f>SUM(F1935)</f>
        <v>0</v>
      </c>
      <c r="G1934" s="6">
        <f t="shared" ref="G1934" si="724">SUM(G1935)</f>
        <v>0</v>
      </c>
      <c r="H1934" s="6">
        <f t="shared" ref="H1934" si="725">SUM(H1935)</f>
        <v>0</v>
      </c>
      <c r="I1934" s="6">
        <f t="shared" ref="I1934" si="726">SUM(I1935)</f>
        <v>0</v>
      </c>
      <c r="J1934" s="6">
        <f t="shared" ref="J1934" si="727">SUM(J1935)</f>
        <v>0</v>
      </c>
      <c r="K1934" s="6">
        <f t="shared" ref="K1934" si="728">SUM(K1935)</f>
        <v>0</v>
      </c>
      <c r="L1934" s="6">
        <f t="shared" ref="L1934" si="729">SUM(L1935)</f>
        <v>0</v>
      </c>
    </row>
    <row r="1935" spans="1:12" ht="25.5" x14ac:dyDescent="0.2">
      <c r="A1935" s="8"/>
      <c r="B1935" s="7"/>
      <c r="C1935" s="415" t="s">
        <v>226</v>
      </c>
      <c r="D1935" s="416"/>
      <c r="E1935" s="7" t="s">
        <v>227</v>
      </c>
      <c r="F1935" s="8"/>
      <c r="G1935" s="8"/>
      <c r="H1935" s="8"/>
      <c r="I1935" s="8"/>
      <c r="J1935" s="8"/>
      <c r="K1935" s="8"/>
      <c r="L1935" s="8"/>
    </row>
    <row r="1936" spans="1:12" x14ac:dyDescent="0.2">
      <c r="A1936" s="15">
        <f>COUNT(A1937:A1939)</f>
        <v>3</v>
      </c>
      <c r="B1936" s="5" t="s">
        <v>34</v>
      </c>
      <c r="C1936" s="413"/>
      <c r="D1936" s="414"/>
      <c r="E1936" s="5"/>
      <c r="F1936" s="6">
        <f t="shared" ref="F1936:L1936" si="730">SUM(F1937:F1939)</f>
        <v>159</v>
      </c>
      <c r="G1936" s="6">
        <f t="shared" si="730"/>
        <v>0</v>
      </c>
      <c r="H1936" s="6">
        <f t="shared" si="730"/>
        <v>1</v>
      </c>
      <c r="I1936" s="6">
        <f t="shared" si="730"/>
        <v>0</v>
      </c>
      <c r="J1936" s="6">
        <f t="shared" si="730"/>
        <v>0</v>
      </c>
      <c r="K1936" s="6">
        <f t="shared" si="730"/>
        <v>160</v>
      </c>
      <c r="L1936" s="6">
        <f t="shared" si="730"/>
        <v>275</v>
      </c>
    </row>
    <row r="1937" spans="1:13" ht="38.25" customHeight="1" x14ac:dyDescent="0.2">
      <c r="A1937" s="162">
        <v>1</v>
      </c>
      <c r="B1937" s="7" t="s">
        <v>1676</v>
      </c>
      <c r="C1937" s="415" t="s">
        <v>1677</v>
      </c>
      <c r="D1937" s="416"/>
      <c r="E1937" s="7" t="s">
        <v>3454</v>
      </c>
      <c r="F1937" s="8">
        <v>96</v>
      </c>
      <c r="G1937" s="8"/>
      <c r="H1937" s="8">
        <v>1</v>
      </c>
      <c r="I1937" s="8"/>
      <c r="J1937" s="8"/>
      <c r="K1937" s="8">
        <v>97</v>
      </c>
      <c r="L1937" s="8">
        <v>134</v>
      </c>
    </row>
    <row r="1938" spans="1:13" ht="51" customHeight="1" x14ac:dyDescent="0.2">
      <c r="A1938" s="162">
        <v>1</v>
      </c>
      <c r="B1938" s="7" t="s">
        <v>1678</v>
      </c>
      <c r="C1938" s="415" t="s">
        <v>1679</v>
      </c>
      <c r="D1938" s="416"/>
      <c r="E1938" s="7" t="s">
        <v>3455</v>
      </c>
      <c r="F1938" s="8">
        <v>8</v>
      </c>
      <c r="G1938" s="8"/>
      <c r="H1938" s="8"/>
      <c r="I1938" s="8"/>
      <c r="J1938" s="8"/>
      <c r="K1938" s="8">
        <v>8</v>
      </c>
      <c r="L1938" s="8">
        <v>15</v>
      </c>
    </row>
    <row r="1939" spans="1:13" ht="38.25" customHeight="1" x14ac:dyDescent="0.2">
      <c r="A1939" s="162">
        <v>1</v>
      </c>
      <c r="B1939" s="7" t="s">
        <v>1680</v>
      </c>
      <c r="C1939" s="415" t="s">
        <v>1681</v>
      </c>
      <c r="D1939" s="416"/>
      <c r="E1939" s="7" t="s">
        <v>3456</v>
      </c>
      <c r="F1939" s="8">
        <v>55</v>
      </c>
      <c r="G1939" s="8"/>
      <c r="H1939" s="8"/>
      <c r="I1939" s="8"/>
      <c r="J1939" s="8"/>
      <c r="K1939" s="8">
        <v>55</v>
      </c>
      <c r="L1939" s="8">
        <v>126</v>
      </c>
    </row>
    <row r="1940" spans="1:13" x14ac:dyDescent="0.2">
      <c r="A1940" s="15">
        <f>COUNT(A1941:A1945)</f>
        <v>5</v>
      </c>
      <c r="B1940" s="5" t="s">
        <v>35</v>
      </c>
      <c r="C1940" s="413"/>
      <c r="D1940" s="414"/>
      <c r="E1940" s="5"/>
      <c r="F1940" s="6">
        <f>SUM(F1941:F1945)</f>
        <v>390</v>
      </c>
      <c r="G1940" s="6">
        <f t="shared" ref="G1940:J1940" si="731">SUM(G1941:G1945)</f>
        <v>13</v>
      </c>
      <c r="H1940" s="6">
        <f t="shared" si="731"/>
        <v>13</v>
      </c>
      <c r="I1940" s="6">
        <f t="shared" si="731"/>
        <v>0</v>
      </c>
      <c r="J1940" s="6">
        <f t="shared" si="731"/>
        <v>0</v>
      </c>
      <c r="K1940" s="6">
        <v>373</v>
      </c>
      <c r="L1940" s="6">
        <v>675</v>
      </c>
    </row>
    <row r="1941" spans="1:13" ht="51" customHeight="1" x14ac:dyDescent="0.2">
      <c r="A1941" s="162">
        <v>1</v>
      </c>
      <c r="B1941" s="7" t="s">
        <v>1682</v>
      </c>
      <c r="C1941" s="415" t="s">
        <v>1683</v>
      </c>
      <c r="D1941" s="416"/>
      <c r="E1941" s="7" t="s">
        <v>3457</v>
      </c>
      <c r="F1941" s="8">
        <v>19</v>
      </c>
      <c r="G1941" s="8">
        <v>1</v>
      </c>
      <c r="H1941" s="8"/>
      <c r="I1941" s="8"/>
      <c r="J1941" s="8"/>
      <c r="K1941" s="8">
        <v>20</v>
      </c>
      <c r="L1941" s="8">
        <v>41</v>
      </c>
      <c r="M1941" s="158"/>
    </row>
    <row r="1942" spans="1:13" ht="51" customHeight="1" x14ac:dyDescent="0.2">
      <c r="A1942" s="162">
        <v>1</v>
      </c>
      <c r="B1942" s="7" t="s">
        <v>1684</v>
      </c>
      <c r="C1942" s="415" t="s">
        <v>1685</v>
      </c>
      <c r="D1942" s="416"/>
      <c r="E1942" s="7" t="s">
        <v>3207</v>
      </c>
      <c r="F1942" s="8">
        <v>65</v>
      </c>
      <c r="G1942" s="8"/>
      <c r="H1942" s="8"/>
      <c r="I1942" s="8"/>
      <c r="J1942" s="8"/>
      <c r="K1942" s="8">
        <v>65</v>
      </c>
      <c r="L1942" s="8">
        <v>114</v>
      </c>
    </row>
    <row r="1943" spans="1:13" s="158" customFormat="1" ht="51" customHeight="1" x14ac:dyDescent="0.2">
      <c r="A1943" s="162">
        <v>1</v>
      </c>
      <c r="B1943" s="159" t="s">
        <v>1692</v>
      </c>
      <c r="C1943" s="422" t="s">
        <v>2305</v>
      </c>
      <c r="D1943" s="423"/>
      <c r="E1943" s="159" t="s">
        <v>2304</v>
      </c>
      <c r="F1943" s="8">
        <v>24</v>
      </c>
      <c r="G1943" s="8">
        <v>12</v>
      </c>
      <c r="H1943" s="8">
        <v>7</v>
      </c>
      <c r="I1943" s="8"/>
      <c r="J1943" s="8"/>
      <c r="K1943" s="8">
        <v>43</v>
      </c>
      <c r="L1943" s="8">
        <v>101</v>
      </c>
      <c r="M1943"/>
    </row>
    <row r="1944" spans="1:13" ht="38.25" customHeight="1" x14ac:dyDescent="0.2">
      <c r="A1944" s="162">
        <v>1</v>
      </c>
      <c r="B1944" s="7" t="s">
        <v>1686</v>
      </c>
      <c r="C1944" s="415" t="s">
        <v>1687</v>
      </c>
      <c r="D1944" s="416"/>
      <c r="E1944" s="7" t="s">
        <v>3458</v>
      </c>
      <c r="F1944" s="8">
        <v>18</v>
      </c>
      <c r="G1944" s="8"/>
      <c r="H1944" s="8">
        <v>6</v>
      </c>
      <c r="I1944" s="8"/>
      <c r="J1944" s="8"/>
      <c r="K1944" s="8">
        <v>24</v>
      </c>
      <c r="L1944" s="8">
        <v>52</v>
      </c>
    </row>
    <row r="1945" spans="1:13" ht="38.25" customHeight="1" x14ac:dyDescent="0.2">
      <c r="A1945" s="162">
        <v>1</v>
      </c>
      <c r="B1945" s="7" t="s">
        <v>1688</v>
      </c>
      <c r="C1945" s="415" t="s">
        <v>1689</v>
      </c>
      <c r="D1945" s="416"/>
      <c r="E1945" s="7" t="s">
        <v>3459</v>
      </c>
      <c r="F1945" s="8">
        <v>264</v>
      </c>
      <c r="G1945" s="8"/>
      <c r="H1945" s="8"/>
      <c r="I1945" s="8"/>
      <c r="J1945" s="8"/>
      <c r="K1945" s="8">
        <v>264</v>
      </c>
      <c r="L1945" s="8">
        <v>468</v>
      </c>
    </row>
    <row r="1946" spans="1:13" x14ac:dyDescent="0.2">
      <c r="A1946" s="15">
        <f>COUNT(A1947)</f>
        <v>0</v>
      </c>
      <c r="B1946" s="167" t="s">
        <v>36</v>
      </c>
      <c r="C1946" s="413"/>
      <c r="D1946" s="414"/>
      <c r="E1946" s="167"/>
      <c r="F1946" s="6">
        <f>SUM(F1947)</f>
        <v>0</v>
      </c>
      <c r="G1946" s="6">
        <f t="shared" ref="G1946" si="732">SUM(G1947)</f>
        <v>0</v>
      </c>
      <c r="H1946" s="6">
        <f t="shared" ref="H1946" si="733">SUM(H1947)</f>
        <v>0</v>
      </c>
      <c r="I1946" s="6">
        <f t="shared" ref="I1946" si="734">SUM(I1947)</f>
        <v>0</v>
      </c>
      <c r="J1946" s="6">
        <f t="shared" ref="J1946" si="735">SUM(J1947)</f>
        <v>0</v>
      </c>
      <c r="K1946" s="6">
        <f t="shared" ref="K1946" si="736">SUM(K1947)</f>
        <v>0</v>
      </c>
      <c r="L1946" s="6">
        <f t="shared" ref="L1946" si="737">SUM(L1947)</f>
        <v>0</v>
      </c>
    </row>
    <row r="1947" spans="1:13" ht="25.5" x14ac:dyDescent="0.2">
      <c r="A1947" s="8"/>
      <c r="B1947" s="7"/>
      <c r="C1947" s="415" t="s">
        <v>226</v>
      </c>
      <c r="D1947" s="416"/>
      <c r="E1947" s="7" t="s">
        <v>227</v>
      </c>
      <c r="F1947" s="8"/>
      <c r="G1947" s="8"/>
      <c r="H1947" s="8"/>
      <c r="I1947" s="8"/>
      <c r="J1947" s="8"/>
      <c r="K1947" s="8"/>
      <c r="L1947" s="8"/>
    </row>
    <row r="1948" spans="1:13" x14ac:dyDescent="0.2">
      <c r="A1948" s="16">
        <f>SUM(A1934+A1936+A1940+A1946)</f>
        <v>8</v>
      </c>
      <c r="B1948" s="17"/>
      <c r="C1948" s="417"/>
      <c r="D1948" s="418"/>
      <c r="E1948" s="17"/>
      <c r="F1948" s="9">
        <f t="shared" ref="F1948:L1948" si="738">SUM(F1934+F1936+F1940+F1946)</f>
        <v>549</v>
      </c>
      <c r="G1948" s="164">
        <f t="shared" si="738"/>
        <v>13</v>
      </c>
      <c r="H1948" s="164">
        <f t="shared" si="738"/>
        <v>14</v>
      </c>
      <c r="I1948" s="164">
        <f t="shared" si="738"/>
        <v>0</v>
      </c>
      <c r="J1948" s="164">
        <f t="shared" si="738"/>
        <v>0</v>
      </c>
      <c r="K1948" s="164">
        <f t="shared" si="738"/>
        <v>533</v>
      </c>
      <c r="L1948" s="164">
        <f t="shared" si="738"/>
        <v>950</v>
      </c>
    </row>
    <row r="1949" spans="1:13" x14ac:dyDescent="0.2">
      <c r="A1949" s="2"/>
      <c r="B1949" s="2"/>
      <c r="C1949" s="421"/>
      <c r="D1949" s="421"/>
      <c r="E1949" s="2"/>
      <c r="F1949" s="2"/>
      <c r="G1949" s="2"/>
      <c r="H1949" s="2"/>
      <c r="I1949" s="2"/>
      <c r="J1949" s="2"/>
      <c r="K1949" s="2"/>
      <c r="L1949" s="2"/>
    </row>
    <row r="1950" spans="1:13" ht="12.75" customHeight="1" x14ac:dyDescent="0.2">
      <c r="A1950" s="427" t="s">
        <v>2</v>
      </c>
      <c r="B1950" s="427"/>
      <c r="C1950" s="427"/>
      <c r="D1950" s="427"/>
      <c r="E1950" s="2"/>
      <c r="F1950" s="433" t="s">
        <v>20</v>
      </c>
      <c r="G1950" s="433"/>
      <c r="H1950" s="433"/>
      <c r="I1950" s="433"/>
      <c r="J1950" s="433"/>
      <c r="K1950" s="433"/>
      <c r="L1950" s="433"/>
    </row>
    <row r="1951" spans="1:13" ht="12.75" customHeight="1" x14ac:dyDescent="0.2">
      <c r="A1951" s="11" t="s">
        <v>53</v>
      </c>
      <c r="B1951" s="11" t="s">
        <v>54</v>
      </c>
      <c r="C1951" s="428" t="s">
        <v>55</v>
      </c>
      <c r="D1951" s="429"/>
      <c r="E1951" s="11" t="s">
        <v>56</v>
      </c>
      <c r="F1951" s="12"/>
      <c r="G1951" s="434" t="s">
        <v>57</v>
      </c>
      <c r="H1951" s="388"/>
      <c r="I1951" s="388"/>
      <c r="J1951" s="388"/>
      <c r="K1951" s="389"/>
      <c r="L1951" s="12"/>
    </row>
    <row r="1952" spans="1:13" ht="25.5" customHeight="1" x14ac:dyDescent="0.2">
      <c r="A1952" s="13"/>
      <c r="B1952" s="13" t="s">
        <v>58</v>
      </c>
      <c r="C1952" s="419" t="s">
        <v>59</v>
      </c>
      <c r="D1952" s="420"/>
      <c r="E1952" s="14" t="s">
        <v>60</v>
      </c>
      <c r="F1952" s="12" t="s">
        <v>61</v>
      </c>
      <c r="G1952" s="12" t="s">
        <v>62</v>
      </c>
      <c r="H1952" s="12" t="s">
        <v>63</v>
      </c>
      <c r="I1952" s="12" t="s">
        <v>64</v>
      </c>
      <c r="J1952" s="12" t="s">
        <v>65</v>
      </c>
      <c r="K1952" s="12" t="s">
        <v>66</v>
      </c>
      <c r="L1952" s="12" t="s">
        <v>67</v>
      </c>
    </row>
    <row r="1953" spans="1:12" x14ac:dyDescent="0.2">
      <c r="A1953" s="15">
        <f>COUNT(A1954)</f>
        <v>0</v>
      </c>
      <c r="B1953" s="167" t="s">
        <v>33</v>
      </c>
      <c r="C1953" s="413"/>
      <c r="D1953" s="414"/>
      <c r="E1953" s="167"/>
      <c r="F1953" s="6">
        <f>SUM(F1954)</f>
        <v>0</v>
      </c>
      <c r="G1953" s="6">
        <f t="shared" ref="G1953" si="739">SUM(G1954)</f>
        <v>0</v>
      </c>
      <c r="H1953" s="6">
        <f t="shared" ref="H1953" si="740">SUM(H1954)</f>
        <v>0</v>
      </c>
      <c r="I1953" s="6">
        <f t="shared" ref="I1953" si="741">SUM(I1954)</f>
        <v>0</v>
      </c>
      <c r="J1953" s="6">
        <f t="shared" ref="J1953" si="742">SUM(J1954)</f>
        <v>0</v>
      </c>
      <c r="K1953" s="6">
        <f t="shared" ref="K1953" si="743">SUM(K1954)</f>
        <v>0</v>
      </c>
      <c r="L1953" s="6">
        <f t="shared" ref="L1953" si="744">SUM(L1954)</f>
        <v>0</v>
      </c>
    </row>
    <row r="1954" spans="1:12" ht="25.5" x14ac:dyDescent="0.2">
      <c r="A1954" s="8"/>
      <c r="B1954" s="166"/>
      <c r="C1954" s="415" t="s">
        <v>226</v>
      </c>
      <c r="D1954" s="416"/>
      <c r="E1954" s="166" t="s">
        <v>227</v>
      </c>
      <c r="F1954" s="8"/>
      <c r="G1954" s="8"/>
      <c r="H1954" s="8"/>
      <c r="I1954" s="8"/>
      <c r="J1954" s="8"/>
      <c r="K1954" s="8"/>
      <c r="L1954" s="8"/>
    </row>
    <row r="1955" spans="1:12" x14ac:dyDescent="0.2">
      <c r="A1955" s="15">
        <f>COUNT(A1956)</f>
        <v>0</v>
      </c>
      <c r="B1955" s="167" t="s">
        <v>34</v>
      </c>
      <c r="C1955" s="413"/>
      <c r="D1955" s="414"/>
      <c r="E1955" s="167"/>
      <c r="F1955" s="6">
        <f>SUM(F1956)</f>
        <v>0</v>
      </c>
      <c r="G1955" s="6">
        <f t="shared" ref="G1955" si="745">SUM(G1956)</f>
        <v>0</v>
      </c>
      <c r="H1955" s="6">
        <f t="shared" ref="H1955" si="746">SUM(H1956)</f>
        <v>0</v>
      </c>
      <c r="I1955" s="6">
        <f t="shared" ref="I1955" si="747">SUM(I1956)</f>
        <v>0</v>
      </c>
      <c r="J1955" s="6">
        <f t="shared" ref="J1955" si="748">SUM(J1956)</f>
        <v>0</v>
      </c>
      <c r="K1955" s="6">
        <f t="shared" ref="K1955" si="749">SUM(K1956)</f>
        <v>0</v>
      </c>
      <c r="L1955" s="6">
        <f t="shared" ref="L1955" si="750">SUM(L1956)</f>
        <v>0</v>
      </c>
    </row>
    <row r="1956" spans="1:12" ht="25.5" x14ac:dyDescent="0.2">
      <c r="A1956" s="8"/>
      <c r="B1956" s="166"/>
      <c r="C1956" s="415" t="s">
        <v>226</v>
      </c>
      <c r="D1956" s="416"/>
      <c r="E1956" s="166" t="s">
        <v>227</v>
      </c>
      <c r="F1956" s="8"/>
      <c r="G1956" s="8"/>
      <c r="H1956" s="8"/>
      <c r="I1956" s="8"/>
      <c r="J1956" s="8"/>
      <c r="K1956" s="8"/>
      <c r="L1956" s="8"/>
    </row>
    <row r="1957" spans="1:12" x14ac:dyDescent="0.2">
      <c r="A1957" s="15">
        <f>COUNT(A1958)</f>
        <v>0</v>
      </c>
      <c r="B1957" s="167" t="s">
        <v>35</v>
      </c>
      <c r="C1957" s="413"/>
      <c r="D1957" s="414"/>
      <c r="E1957" s="167"/>
      <c r="F1957" s="6">
        <f>SUM(F1958)</f>
        <v>0</v>
      </c>
      <c r="G1957" s="6">
        <f t="shared" ref="G1957" si="751">SUM(G1958)</f>
        <v>0</v>
      </c>
      <c r="H1957" s="6">
        <f t="shared" ref="H1957" si="752">SUM(H1958)</f>
        <v>0</v>
      </c>
      <c r="I1957" s="6">
        <f t="shared" ref="I1957" si="753">SUM(I1958)</f>
        <v>0</v>
      </c>
      <c r="J1957" s="6">
        <f t="shared" ref="J1957" si="754">SUM(J1958)</f>
        <v>0</v>
      </c>
      <c r="K1957" s="6">
        <f t="shared" ref="K1957" si="755">SUM(K1958)</f>
        <v>0</v>
      </c>
      <c r="L1957" s="6">
        <f t="shared" ref="L1957" si="756">SUM(L1958)</f>
        <v>0</v>
      </c>
    </row>
    <row r="1958" spans="1:12" ht="25.5" x14ac:dyDescent="0.2">
      <c r="A1958" s="8"/>
      <c r="B1958" s="166"/>
      <c r="C1958" s="415" t="s">
        <v>226</v>
      </c>
      <c r="D1958" s="416"/>
      <c r="E1958" s="166" t="s">
        <v>227</v>
      </c>
      <c r="F1958" s="8"/>
      <c r="G1958" s="8"/>
      <c r="H1958" s="8"/>
      <c r="I1958" s="8"/>
      <c r="J1958" s="8"/>
      <c r="K1958" s="8"/>
      <c r="L1958" s="8"/>
    </row>
    <row r="1959" spans="1:12" x14ac:dyDescent="0.2">
      <c r="A1959" s="15">
        <f>COUNT(A1960)</f>
        <v>0</v>
      </c>
      <c r="B1959" s="167" t="s">
        <v>36</v>
      </c>
      <c r="C1959" s="413"/>
      <c r="D1959" s="414"/>
      <c r="E1959" s="167"/>
      <c r="F1959" s="6">
        <f>SUM(F1960)</f>
        <v>0</v>
      </c>
      <c r="G1959" s="6">
        <f t="shared" ref="G1959" si="757">SUM(G1960)</f>
        <v>0</v>
      </c>
      <c r="H1959" s="6">
        <f t="shared" ref="H1959" si="758">SUM(H1960)</f>
        <v>0</v>
      </c>
      <c r="I1959" s="6">
        <f t="shared" ref="I1959" si="759">SUM(I1960)</f>
        <v>0</v>
      </c>
      <c r="J1959" s="6">
        <f t="shared" ref="J1959" si="760">SUM(J1960)</f>
        <v>0</v>
      </c>
      <c r="K1959" s="6">
        <f t="shared" ref="K1959" si="761">SUM(K1960)</f>
        <v>0</v>
      </c>
      <c r="L1959" s="6">
        <f t="shared" ref="L1959" si="762">SUM(L1960)</f>
        <v>0</v>
      </c>
    </row>
    <row r="1960" spans="1:12" ht="25.5" x14ac:dyDescent="0.2">
      <c r="A1960" s="8"/>
      <c r="B1960" s="166"/>
      <c r="C1960" s="415" t="s">
        <v>226</v>
      </c>
      <c r="D1960" s="416"/>
      <c r="E1960" s="166" t="s">
        <v>227</v>
      </c>
      <c r="F1960" s="8"/>
      <c r="G1960" s="8"/>
      <c r="H1960" s="8"/>
      <c r="I1960" s="8"/>
      <c r="J1960" s="8"/>
      <c r="K1960" s="8"/>
      <c r="L1960" s="8"/>
    </row>
    <row r="1961" spans="1:12" x14ac:dyDescent="0.2">
      <c r="A1961" s="16">
        <f>SUM(A1953+A1955+A1957+A1959)</f>
        <v>0</v>
      </c>
      <c r="B1961" s="17"/>
      <c r="C1961" s="417"/>
      <c r="D1961" s="418"/>
      <c r="E1961" s="17"/>
      <c r="F1961" s="164">
        <f>SUM(F1953+F1955+F1957+F1959)</f>
        <v>0</v>
      </c>
      <c r="G1961" s="164">
        <f t="shared" ref="G1961:L1961" si="763">SUM(G1953+G1955+G1957+G1959)</f>
        <v>0</v>
      </c>
      <c r="H1961" s="164">
        <f t="shared" si="763"/>
        <v>0</v>
      </c>
      <c r="I1961" s="164">
        <f t="shared" si="763"/>
        <v>0</v>
      </c>
      <c r="J1961" s="164">
        <f t="shared" si="763"/>
        <v>0</v>
      </c>
      <c r="K1961" s="164">
        <f t="shared" si="763"/>
        <v>0</v>
      </c>
      <c r="L1961" s="164">
        <f t="shared" si="763"/>
        <v>0</v>
      </c>
    </row>
    <row r="1962" spans="1:12" x14ac:dyDescent="0.2">
      <c r="A1962" s="2"/>
      <c r="B1962" s="2"/>
      <c r="C1962" s="421"/>
      <c r="D1962" s="421"/>
      <c r="E1962" s="2"/>
      <c r="F1962" s="2"/>
      <c r="G1962" s="2"/>
      <c r="H1962" s="2"/>
      <c r="I1962" s="2"/>
      <c r="J1962" s="2"/>
      <c r="K1962" s="2"/>
      <c r="L1962" s="2"/>
    </row>
    <row r="1963" spans="1:12" ht="12.75" customHeight="1" x14ac:dyDescent="0.2">
      <c r="A1963" s="427" t="s">
        <v>3</v>
      </c>
      <c r="B1963" s="427"/>
      <c r="C1963" s="427"/>
      <c r="D1963" s="427"/>
      <c r="E1963" s="2"/>
      <c r="F1963" s="433" t="s">
        <v>20</v>
      </c>
      <c r="G1963" s="433"/>
      <c r="H1963" s="433"/>
      <c r="I1963" s="433"/>
      <c r="J1963" s="433"/>
      <c r="K1963" s="433"/>
      <c r="L1963" s="433"/>
    </row>
    <row r="1964" spans="1:12" ht="12.75" customHeight="1" x14ac:dyDescent="0.2">
      <c r="A1964" s="11" t="s">
        <v>53</v>
      </c>
      <c r="B1964" s="11" t="s">
        <v>54</v>
      </c>
      <c r="C1964" s="428" t="s">
        <v>55</v>
      </c>
      <c r="D1964" s="429"/>
      <c r="E1964" s="11" t="s">
        <v>56</v>
      </c>
      <c r="F1964" s="12"/>
      <c r="G1964" s="434" t="s">
        <v>57</v>
      </c>
      <c r="H1964" s="388"/>
      <c r="I1964" s="388"/>
      <c r="J1964" s="388"/>
      <c r="K1964" s="389"/>
      <c r="L1964" s="12"/>
    </row>
    <row r="1965" spans="1:12" ht="25.5" customHeight="1" x14ac:dyDescent="0.2">
      <c r="A1965" s="13"/>
      <c r="B1965" s="13" t="s">
        <v>58</v>
      </c>
      <c r="C1965" s="419" t="s">
        <v>59</v>
      </c>
      <c r="D1965" s="420"/>
      <c r="E1965" s="14" t="s">
        <v>60</v>
      </c>
      <c r="F1965" s="12" t="s">
        <v>61</v>
      </c>
      <c r="G1965" s="12" t="s">
        <v>62</v>
      </c>
      <c r="H1965" s="12" t="s">
        <v>63</v>
      </c>
      <c r="I1965" s="12" t="s">
        <v>64</v>
      </c>
      <c r="J1965" s="12" t="s">
        <v>65</v>
      </c>
      <c r="K1965" s="12" t="s">
        <v>66</v>
      </c>
      <c r="L1965" s="12" t="s">
        <v>67</v>
      </c>
    </row>
    <row r="1966" spans="1:12" x14ac:dyDescent="0.2">
      <c r="A1966" s="15">
        <f>COUNT(A1967)</f>
        <v>0</v>
      </c>
      <c r="B1966" s="167" t="s">
        <v>33</v>
      </c>
      <c r="C1966" s="413"/>
      <c r="D1966" s="414"/>
      <c r="E1966" s="167"/>
      <c r="F1966" s="6">
        <f>SUM(F1967)</f>
        <v>0</v>
      </c>
      <c r="G1966" s="6">
        <f t="shared" ref="G1966" si="764">SUM(G1967)</f>
        <v>0</v>
      </c>
      <c r="H1966" s="6">
        <f t="shared" ref="H1966" si="765">SUM(H1967)</f>
        <v>0</v>
      </c>
      <c r="I1966" s="6">
        <f t="shared" ref="I1966" si="766">SUM(I1967)</f>
        <v>0</v>
      </c>
      <c r="J1966" s="6">
        <f t="shared" ref="J1966" si="767">SUM(J1967)</f>
        <v>0</v>
      </c>
      <c r="K1966" s="6">
        <f t="shared" ref="K1966" si="768">SUM(K1967)</f>
        <v>0</v>
      </c>
      <c r="L1966" s="6">
        <f t="shared" ref="L1966" si="769">SUM(L1967)</f>
        <v>0</v>
      </c>
    </row>
    <row r="1967" spans="1:12" ht="25.5" x14ac:dyDescent="0.2">
      <c r="A1967" s="8"/>
      <c r="B1967" s="166"/>
      <c r="C1967" s="415" t="s">
        <v>226</v>
      </c>
      <c r="D1967" s="416"/>
      <c r="E1967" s="166" t="s">
        <v>227</v>
      </c>
      <c r="F1967" s="8"/>
      <c r="G1967" s="8"/>
      <c r="H1967" s="8"/>
      <c r="I1967" s="8"/>
      <c r="J1967" s="8"/>
      <c r="K1967" s="8"/>
      <c r="L1967" s="8"/>
    </row>
    <row r="1968" spans="1:12" x14ac:dyDescent="0.2">
      <c r="A1968" s="15">
        <f>COUNT(A1969)</f>
        <v>0</v>
      </c>
      <c r="B1968" s="167" t="s">
        <v>34</v>
      </c>
      <c r="C1968" s="413"/>
      <c r="D1968" s="414"/>
      <c r="E1968" s="167"/>
      <c r="F1968" s="6">
        <f>SUM(F1969)</f>
        <v>0</v>
      </c>
      <c r="G1968" s="6">
        <f t="shared" ref="G1968" si="770">SUM(G1969)</f>
        <v>0</v>
      </c>
      <c r="H1968" s="6">
        <f t="shared" ref="H1968" si="771">SUM(H1969)</f>
        <v>0</v>
      </c>
      <c r="I1968" s="6">
        <f t="shared" ref="I1968" si="772">SUM(I1969)</f>
        <v>0</v>
      </c>
      <c r="J1968" s="6">
        <f t="shared" ref="J1968" si="773">SUM(J1969)</f>
        <v>0</v>
      </c>
      <c r="K1968" s="6">
        <f t="shared" ref="K1968" si="774">SUM(K1969)</f>
        <v>0</v>
      </c>
      <c r="L1968" s="6">
        <f t="shared" ref="L1968" si="775">SUM(L1969)</f>
        <v>0</v>
      </c>
    </row>
    <row r="1969" spans="1:12" ht="25.5" x14ac:dyDescent="0.2">
      <c r="A1969" s="8"/>
      <c r="B1969" s="166"/>
      <c r="C1969" s="415" t="s">
        <v>226</v>
      </c>
      <c r="D1969" s="416"/>
      <c r="E1969" s="166" t="s">
        <v>227</v>
      </c>
      <c r="F1969" s="8"/>
      <c r="G1969" s="8"/>
      <c r="H1969" s="8"/>
      <c r="I1969" s="8"/>
      <c r="J1969" s="8"/>
      <c r="K1969" s="8"/>
      <c r="L1969" s="8"/>
    </row>
    <row r="1970" spans="1:12" x14ac:dyDescent="0.2">
      <c r="A1970" s="15">
        <f>COUNT(A1971)</f>
        <v>0</v>
      </c>
      <c r="B1970" s="167" t="s">
        <v>35</v>
      </c>
      <c r="C1970" s="413"/>
      <c r="D1970" s="414"/>
      <c r="E1970" s="167"/>
      <c r="F1970" s="6">
        <f>SUM(F1971)</f>
        <v>0</v>
      </c>
      <c r="G1970" s="6">
        <f t="shared" ref="G1970" si="776">SUM(G1971)</f>
        <v>0</v>
      </c>
      <c r="H1970" s="6">
        <f t="shared" ref="H1970" si="777">SUM(H1971)</f>
        <v>0</v>
      </c>
      <c r="I1970" s="6">
        <f t="shared" ref="I1970" si="778">SUM(I1971)</f>
        <v>0</v>
      </c>
      <c r="J1970" s="6">
        <f t="shared" ref="J1970" si="779">SUM(J1971)</f>
        <v>0</v>
      </c>
      <c r="K1970" s="6">
        <f t="shared" ref="K1970" si="780">SUM(K1971)</f>
        <v>0</v>
      </c>
      <c r="L1970" s="6">
        <f t="shared" ref="L1970" si="781">SUM(L1971)</f>
        <v>0</v>
      </c>
    </row>
    <row r="1971" spans="1:12" ht="25.5" x14ac:dyDescent="0.2">
      <c r="A1971" s="8"/>
      <c r="B1971" s="166"/>
      <c r="C1971" s="415" t="s">
        <v>226</v>
      </c>
      <c r="D1971" s="416"/>
      <c r="E1971" s="166" t="s">
        <v>227</v>
      </c>
      <c r="F1971" s="8"/>
      <c r="G1971" s="8"/>
      <c r="H1971" s="8"/>
      <c r="I1971" s="8"/>
      <c r="J1971" s="8"/>
      <c r="K1971" s="8"/>
      <c r="L1971" s="8"/>
    </row>
    <row r="1972" spans="1:12" x14ac:dyDescent="0.2">
      <c r="A1972" s="15">
        <f>COUNT(A1973)</f>
        <v>0</v>
      </c>
      <c r="B1972" s="167" t="s">
        <v>36</v>
      </c>
      <c r="C1972" s="413"/>
      <c r="D1972" s="414"/>
      <c r="E1972" s="167"/>
      <c r="F1972" s="6">
        <f>SUM(F1973)</f>
        <v>0</v>
      </c>
      <c r="G1972" s="6">
        <f t="shared" ref="G1972" si="782">SUM(G1973)</f>
        <v>0</v>
      </c>
      <c r="H1972" s="6">
        <f t="shared" ref="H1972" si="783">SUM(H1973)</f>
        <v>0</v>
      </c>
      <c r="I1972" s="6">
        <f t="shared" ref="I1972" si="784">SUM(I1973)</f>
        <v>0</v>
      </c>
      <c r="J1972" s="6">
        <f t="shared" ref="J1972" si="785">SUM(J1973)</f>
        <v>0</v>
      </c>
      <c r="K1972" s="6">
        <f t="shared" ref="K1972" si="786">SUM(K1973)</f>
        <v>0</v>
      </c>
      <c r="L1972" s="6">
        <f t="shared" ref="L1972" si="787">SUM(L1973)</f>
        <v>0</v>
      </c>
    </row>
    <row r="1973" spans="1:12" ht="25.5" x14ac:dyDescent="0.2">
      <c r="A1973" s="8"/>
      <c r="B1973" s="166"/>
      <c r="C1973" s="415" t="s">
        <v>226</v>
      </c>
      <c r="D1973" s="416"/>
      <c r="E1973" s="166" t="s">
        <v>227</v>
      </c>
      <c r="F1973" s="8"/>
      <c r="G1973" s="8"/>
      <c r="H1973" s="8"/>
      <c r="I1973" s="8"/>
      <c r="J1973" s="8"/>
      <c r="K1973" s="8"/>
      <c r="L1973" s="8"/>
    </row>
    <row r="1974" spans="1:12" x14ac:dyDescent="0.2">
      <c r="A1974" s="16">
        <f>SUM(A1966+A1968+A1970+A1972)</f>
        <v>0</v>
      </c>
      <c r="B1974" s="17"/>
      <c r="C1974" s="417"/>
      <c r="D1974" s="418"/>
      <c r="E1974" s="17"/>
      <c r="F1974" s="164">
        <f>SUM(F1966+F1968+F1970+F1972)</f>
        <v>0</v>
      </c>
      <c r="G1974" s="164">
        <f t="shared" ref="G1974:L1974" si="788">SUM(G1966+G1968+G1970+G1972)</f>
        <v>0</v>
      </c>
      <c r="H1974" s="164">
        <f t="shared" si="788"/>
        <v>0</v>
      </c>
      <c r="I1974" s="164">
        <f t="shared" si="788"/>
        <v>0</v>
      </c>
      <c r="J1974" s="164">
        <f t="shared" si="788"/>
        <v>0</v>
      </c>
      <c r="K1974" s="164">
        <f t="shared" si="788"/>
        <v>0</v>
      </c>
      <c r="L1974" s="164">
        <f t="shared" si="788"/>
        <v>0</v>
      </c>
    </row>
    <row r="1975" spans="1:12" x14ac:dyDescent="0.2">
      <c r="A1975" s="2"/>
      <c r="B1975" s="2"/>
      <c r="C1975" s="421"/>
      <c r="D1975" s="421"/>
      <c r="E1975" s="2"/>
      <c r="F1975" s="2"/>
      <c r="G1975" s="2"/>
      <c r="H1975" s="2"/>
      <c r="I1975" s="2"/>
      <c r="J1975" s="2"/>
      <c r="K1975" s="2"/>
      <c r="L1975" s="2"/>
    </row>
    <row r="1976" spans="1:12" ht="12.75" customHeight="1" x14ac:dyDescent="0.2">
      <c r="A1976" s="427" t="s">
        <v>4</v>
      </c>
      <c r="B1976" s="427"/>
      <c r="C1976" s="427"/>
      <c r="D1976" s="427"/>
      <c r="E1976" s="2"/>
      <c r="F1976" s="433" t="s">
        <v>20</v>
      </c>
      <c r="G1976" s="433"/>
      <c r="H1976" s="433"/>
      <c r="I1976" s="433"/>
      <c r="J1976" s="433"/>
      <c r="K1976" s="433"/>
      <c r="L1976" s="433"/>
    </row>
    <row r="1977" spans="1:12" ht="12.75" customHeight="1" x14ac:dyDescent="0.2">
      <c r="A1977" s="11" t="s">
        <v>53</v>
      </c>
      <c r="B1977" s="11" t="s">
        <v>54</v>
      </c>
      <c r="C1977" s="428" t="s">
        <v>55</v>
      </c>
      <c r="D1977" s="429"/>
      <c r="E1977" s="11" t="s">
        <v>56</v>
      </c>
      <c r="F1977" s="12"/>
      <c r="G1977" s="434" t="s">
        <v>57</v>
      </c>
      <c r="H1977" s="388"/>
      <c r="I1977" s="388"/>
      <c r="J1977" s="388"/>
      <c r="K1977" s="389"/>
      <c r="L1977" s="12"/>
    </row>
    <row r="1978" spans="1:12" ht="25.5" customHeight="1" x14ac:dyDescent="0.2">
      <c r="A1978" s="13"/>
      <c r="B1978" s="13" t="s">
        <v>58</v>
      </c>
      <c r="C1978" s="419" t="s">
        <v>59</v>
      </c>
      <c r="D1978" s="420"/>
      <c r="E1978" s="14" t="s">
        <v>60</v>
      </c>
      <c r="F1978" s="12" t="s">
        <v>61</v>
      </c>
      <c r="G1978" s="12" t="s">
        <v>62</v>
      </c>
      <c r="H1978" s="12" t="s">
        <v>63</v>
      </c>
      <c r="I1978" s="12" t="s">
        <v>64</v>
      </c>
      <c r="J1978" s="12" t="s">
        <v>65</v>
      </c>
      <c r="K1978" s="12" t="s">
        <v>66</v>
      </c>
      <c r="L1978" s="12" t="s">
        <v>67</v>
      </c>
    </row>
    <row r="1979" spans="1:12" x14ac:dyDescent="0.2">
      <c r="A1979" s="15">
        <f>COUNT(A1980)</f>
        <v>0</v>
      </c>
      <c r="B1979" s="167" t="s">
        <v>33</v>
      </c>
      <c r="C1979" s="413"/>
      <c r="D1979" s="414"/>
      <c r="E1979" s="167"/>
      <c r="F1979" s="6">
        <f>SUM(F1980)</f>
        <v>0</v>
      </c>
      <c r="G1979" s="6">
        <f t="shared" ref="G1979" si="789">SUM(G1980)</f>
        <v>0</v>
      </c>
      <c r="H1979" s="6">
        <f t="shared" ref="H1979" si="790">SUM(H1980)</f>
        <v>0</v>
      </c>
      <c r="I1979" s="6">
        <f t="shared" ref="I1979" si="791">SUM(I1980)</f>
        <v>0</v>
      </c>
      <c r="J1979" s="6">
        <f t="shared" ref="J1979" si="792">SUM(J1980)</f>
        <v>0</v>
      </c>
      <c r="K1979" s="6">
        <f t="shared" ref="K1979" si="793">SUM(K1980)</f>
        <v>0</v>
      </c>
      <c r="L1979" s="6">
        <f t="shared" ref="L1979" si="794">SUM(L1980)</f>
        <v>0</v>
      </c>
    </row>
    <row r="1980" spans="1:12" ht="25.5" x14ac:dyDescent="0.2">
      <c r="A1980" s="8"/>
      <c r="B1980" s="166"/>
      <c r="C1980" s="415" t="s">
        <v>226</v>
      </c>
      <c r="D1980" s="416"/>
      <c r="E1980" s="166" t="s">
        <v>227</v>
      </c>
      <c r="F1980" s="8"/>
      <c r="G1980" s="8"/>
      <c r="H1980" s="8"/>
      <c r="I1980" s="8"/>
      <c r="J1980" s="8"/>
      <c r="K1980" s="8"/>
      <c r="L1980" s="8"/>
    </row>
    <row r="1981" spans="1:12" x14ac:dyDescent="0.2">
      <c r="A1981" s="15">
        <f>COUNT(A1982)</f>
        <v>0</v>
      </c>
      <c r="B1981" s="167" t="s">
        <v>34</v>
      </c>
      <c r="C1981" s="413"/>
      <c r="D1981" s="414"/>
      <c r="E1981" s="167"/>
      <c r="F1981" s="6">
        <f>SUM(F1982)</f>
        <v>0</v>
      </c>
      <c r="G1981" s="6">
        <f t="shared" ref="G1981" si="795">SUM(G1982)</f>
        <v>0</v>
      </c>
      <c r="H1981" s="6">
        <f t="shared" ref="H1981" si="796">SUM(H1982)</f>
        <v>0</v>
      </c>
      <c r="I1981" s="6">
        <f t="shared" ref="I1981" si="797">SUM(I1982)</f>
        <v>0</v>
      </c>
      <c r="J1981" s="6">
        <f t="shared" ref="J1981" si="798">SUM(J1982)</f>
        <v>0</v>
      </c>
      <c r="K1981" s="6">
        <f t="shared" ref="K1981" si="799">SUM(K1982)</f>
        <v>0</v>
      </c>
      <c r="L1981" s="6">
        <f t="shared" ref="L1981" si="800">SUM(L1982)</f>
        <v>0</v>
      </c>
    </row>
    <row r="1982" spans="1:12" ht="25.5" x14ac:dyDescent="0.2">
      <c r="A1982" s="8"/>
      <c r="B1982" s="166"/>
      <c r="C1982" s="415" t="s">
        <v>226</v>
      </c>
      <c r="D1982" s="416"/>
      <c r="E1982" s="166" t="s">
        <v>227</v>
      </c>
      <c r="F1982" s="8"/>
      <c r="G1982" s="8"/>
      <c r="H1982" s="8"/>
      <c r="I1982" s="8"/>
      <c r="J1982" s="8"/>
      <c r="K1982" s="8"/>
      <c r="L1982" s="8"/>
    </row>
    <row r="1983" spans="1:12" x14ac:dyDescent="0.2">
      <c r="A1983" s="15">
        <f>COUNT(A1984)</f>
        <v>1</v>
      </c>
      <c r="B1983" s="5" t="s">
        <v>35</v>
      </c>
      <c r="C1983" s="413"/>
      <c r="D1983" s="414"/>
      <c r="E1983" s="5"/>
      <c r="F1983" s="6">
        <f>SUM(F1984)</f>
        <v>0</v>
      </c>
      <c r="G1983" s="6">
        <f t="shared" ref="G1983:L1983" si="801">SUM(G1984)</f>
        <v>0</v>
      </c>
      <c r="H1983" s="6">
        <f t="shared" si="801"/>
        <v>0</v>
      </c>
      <c r="I1983" s="6">
        <f t="shared" si="801"/>
        <v>0</v>
      </c>
      <c r="J1983" s="6">
        <f t="shared" si="801"/>
        <v>17</v>
      </c>
      <c r="K1983" s="6">
        <f t="shared" si="801"/>
        <v>17</v>
      </c>
      <c r="L1983" s="6">
        <f t="shared" si="801"/>
        <v>38</v>
      </c>
    </row>
    <row r="1984" spans="1:12" ht="51" customHeight="1" x14ac:dyDescent="0.2">
      <c r="A1984" s="162">
        <v>1</v>
      </c>
      <c r="B1984" s="7" t="s">
        <v>1690</v>
      </c>
      <c r="C1984" s="415" t="s">
        <v>1691</v>
      </c>
      <c r="D1984" s="416"/>
      <c r="E1984" s="7" t="s">
        <v>2955</v>
      </c>
      <c r="F1984" s="8"/>
      <c r="G1984" s="8"/>
      <c r="H1984" s="8"/>
      <c r="I1984" s="8"/>
      <c r="J1984" s="8">
        <v>17</v>
      </c>
      <c r="K1984" s="8">
        <v>17</v>
      </c>
      <c r="L1984" s="8">
        <v>38</v>
      </c>
    </row>
    <row r="1985" spans="1:12" x14ac:dyDescent="0.2">
      <c r="A1985" s="15">
        <f>COUNT(A1986)</f>
        <v>0</v>
      </c>
      <c r="B1985" s="167" t="s">
        <v>36</v>
      </c>
      <c r="C1985" s="413"/>
      <c r="D1985" s="414"/>
      <c r="E1985" s="167"/>
      <c r="F1985" s="6">
        <f>SUM(F1986)</f>
        <v>0</v>
      </c>
      <c r="G1985" s="6">
        <f t="shared" ref="G1985" si="802">SUM(G1986)</f>
        <v>0</v>
      </c>
      <c r="H1985" s="6">
        <f t="shared" ref="H1985" si="803">SUM(H1986)</f>
        <v>0</v>
      </c>
      <c r="I1985" s="6">
        <f t="shared" ref="I1985" si="804">SUM(I1986)</f>
        <v>0</v>
      </c>
      <c r="J1985" s="6">
        <f t="shared" ref="J1985" si="805">SUM(J1986)</f>
        <v>0</v>
      </c>
      <c r="K1985" s="6">
        <f t="shared" ref="K1985" si="806">SUM(K1986)</f>
        <v>0</v>
      </c>
      <c r="L1985" s="6">
        <f t="shared" ref="L1985" si="807">SUM(L1986)</f>
        <v>0</v>
      </c>
    </row>
    <row r="1986" spans="1:12" ht="25.5" x14ac:dyDescent="0.2">
      <c r="A1986" s="8"/>
      <c r="B1986" s="7"/>
      <c r="C1986" s="415" t="s">
        <v>226</v>
      </c>
      <c r="D1986" s="416"/>
      <c r="E1986" s="7" t="s">
        <v>227</v>
      </c>
      <c r="F1986" s="8"/>
      <c r="G1986" s="8"/>
      <c r="H1986" s="8"/>
      <c r="I1986" s="8"/>
      <c r="J1986" s="8"/>
      <c r="K1986" s="8"/>
      <c r="L1986" s="8"/>
    </row>
    <row r="1987" spans="1:12" x14ac:dyDescent="0.2">
      <c r="A1987" s="16">
        <f>SUM(A1979+A1981+A1983+A1985)</f>
        <v>1</v>
      </c>
      <c r="B1987" s="17"/>
      <c r="C1987" s="417"/>
      <c r="D1987" s="418"/>
      <c r="E1987" s="17"/>
      <c r="F1987" s="9">
        <f>SUM(F1979+F1981+F1983+F1985)</f>
        <v>0</v>
      </c>
      <c r="G1987" s="164">
        <f t="shared" ref="G1987:L1987" si="808">SUM(G1979+G1981+G1983+G1985)</f>
        <v>0</v>
      </c>
      <c r="H1987" s="164">
        <f t="shared" si="808"/>
        <v>0</v>
      </c>
      <c r="I1987" s="164">
        <f t="shared" si="808"/>
        <v>0</v>
      </c>
      <c r="J1987" s="164">
        <f t="shared" si="808"/>
        <v>17</v>
      </c>
      <c r="K1987" s="164">
        <f t="shared" si="808"/>
        <v>17</v>
      </c>
      <c r="L1987" s="164">
        <f t="shared" si="808"/>
        <v>38</v>
      </c>
    </row>
    <row r="1988" spans="1:12" x14ac:dyDescent="0.2">
      <c r="A1988" s="2"/>
      <c r="B1988" s="2"/>
      <c r="C1988" s="421"/>
      <c r="D1988" s="421"/>
      <c r="E1988" s="2"/>
      <c r="F1988" s="2"/>
      <c r="G1988" s="2"/>
      <c r="H1988" s="2"/>
      <c r="I1988" s="2"/>
      <c r="J1988" s="2"/>
      <c r="K1988" s="2"/>
      <c r="L1988" s="2"/>
    </row>
    <row r="1989" spans="1:12" ht="12.75" customHeight="1" x14ac:dyDescent="0.2">
      <c r="A1989" s="427" t="s">
        <v>5</v>
      </c>
      <c r="B1989" s="427"/>
      <c r="C1989" s="427"/>
      <c r="D1989" s="427"/>
      <c r="E1989" s="2"/>
      <c r="F1989" s="435" t="s">
        <v>20</v>
      </c>
      <c r="G1989" s="435"/>
      <c r="H1989" s="435"/>
      <c r="I1989" s="435"/>
      <c r="J1989" s="435"/>
      <c r="K1989" s="435"/>
      <c r="L1989" s="435"/>
    </row>
    <row r="1990" spans="1:12" ht="12.75" customHeight="1" x14ac:dyDescent="0.2">
      <c r="A1990" s="11" t="s">
        <v>53</v>
      </c>
      <c r="B1990" s="11" t="s">
        <v>54</v>
      </c>
      <c r="C1990" s="428" t="s">
        <v>55</v>
      </c>
      <c r="D1990" s="429"/>
      <c r="E1990" s="11" t="s">
        <v>56</v>
      </c>
      <c r="F1990" s="434" t="s">
        <v>57</v>
      </c>
      <c r="G1990" s="388"/>
      <c r="H1990" s="388"/>
      <c r="I1990" s="389"/>
      <c r="J1990" s="12"/>
    </row>
    <row r="1991" spans="1:12" ht="25.5" customHeight="1" x14ac:dyDescent="0.2">
      <c r="A1991" s="13"/>
      <c r="B1991" s="13" t="s">
        <v>58</v>
      </c>
      <c r="C1991" s="419" t="s">
        <v>59</v>
      </c>
      <c r="D1991" s="420"/>
      <c r="E1991" s="14" t="s">
        <v>60</v>
      </c>
      <c r="F1991" s="12" t="s">
        <v>294</v>
      </c>
      <c r="G1991" s="12" t="s">
        <v>295</v>
      </c>
      <c r="H1991" s="18" t="s">
        <v>296</v>
      </c>
      <c r="I1991" s="12" t="s">
        <v>66</v>
      </c>
      <c r="J1991" s="12" t="s">
        <v>297</v>
      </c>
    </row>
    <row r="1992" spans="1:12" x14ac:dyDescent="0.2">
      <c r="A1992" s="15">
        <f>COUNT(A1993)</f>
        <v>0</v>
      </c>
      <c r="B1992" s="167" t="s">
        <v>33</v>
      </c>
      <c r="C1992" s="413"/>
      <c r="D1992" s="414"/>
      <c r="E1992" s="167"/>
      <c r="F1992" s="6">
        <f>SUM(F1993)</f>
        <v>0</v>
      </c>
      <c r="G1992" s="6">
        <f t="shared" ref="G1992" si="809">SUM(G1993)</f>
        <v>0</v>
      </c>
      <c r="H1992" s="6">
        <f t="shared" ref="H1992" si="810">SUM(H1993)</f>
        <v>0</v>
      </c>
      <c r="I1992" s="6">
        <f t="shared" ref="I1992" si="811">SUM(I1993)</f>
        <v>0</v>
      </c>
      <c r="J1992" s="6">
        <f t="shared" ref="J1992" si="812">SUM(J1993)</f>
        <v>0</v>
      </c>
    </row>
    <row r="1993" spans="1:12" ht="25.5" x14ac:dyDescent="0.2">
      <c r="A1993" s="162"/>
      <c r="B1993" s="166"/>
      <c r="C1993" s="415" t="s">
        <v>226</v>
      </c>
      <c r="D1993" s="416"/>
      <c r="E1993" s="166" t="s">
        <v>227</v>
      </c>
      <c r="F1993" s="8"/>
      <c r="G1993" s="8"/>
      <c r="H1993" s="8"/>
      <c r="I1993" s="8"/>
      <c r="J1993" s="8"/>
    </row>
    <row r="1994" spans="1:12" x14ac:dyDescent="0.2">
      <c r="A1994" s="15">
        <f>COUNT(A1995)</f>
        <v>0</v>
      </c>
      <c r="B1994" s="167" t="s">
        <v>34</v>
      </c>
      <c r="C1994" s="413"/>
      <c r="D1994" s="414"/>
      <c r="E1994" s="167"/>
      <c r="F1994" s="6">
        <f>SUM(F1995)</f>
        <v>0</v>
      </c>
      <c r="G1994" s="6">
        <f t="shared" ref="G1994" si="813">SUM(G1995)</f>
        <v>0</v>
      </c>
      <c r="H1994" s="6">
        <f t="shared" ref="H1994" si="814">SUM(H1995)</f>
        <v>0</v>
      </c>
      <c r="I1994" s="6">
        <f t="shared" ref="I1994" si="815">SUM(I1995)</f>
        <v>0</v>
      </c>
      <c r="J1994" s="6">
        <f t="shared" ref="J1994" si="816">SUM(J1995)</f>
        <v>0</v>
      </c>
    </row>
    <row r="1995" spans="1:12" ht="25.5" x14ac:dyDescent="0.2">
      <c r="A1995" s="162"/>
      <c r="B1995" s="166"/>
      <c r="C1995" s="415" t="s">
        <v>226</v>
      </c>
      <c r="D1995" s="416"/>
      <c r="E1995" s="166" t="s">
        <v>227</v>
      </c>
      <c r="F1995" s="8"/>
      <c r="G1995" s="8"/>
      <c r="H1995" s="8"/>
      <c r="I1995" s="8"/>
      <c r="J1995" s="8"/>
    </row>
    <row r="1996" spans="1:12" x14ac:dyDescent="0.2">
      <c r="A1996" s="15">
        <f>COUNT(A1997)</f>
        <v>1</v>
      </c>
      <c r="B1996" s="5" t="s">
        <v>35</v>
      </c>
      <c r="C1996" s="413"/>
      <c r="D1996" s="414"/>
      <c r="E1996" s="5"/>
      <c r="F1996" s="6">
        <f>SUM(F1997)</f>
        <v>20</v>
      </c>
      <c r="G1996" s="6">
        <f t="shared" ref="G1996:J1996" si="817">SUM(G1997)</f>
        <v>33</v>
      </c>
      <c r="H1996" s="6">
        <f t="shared" si="817"/>
        <v>0</v>
      </c>
      <c r="I1996" s="6">
        <f t="shared" si="817"/>
        <v>53</v>
      </c>
      <c r="J1996" s="6">
        <f t="shared" si="817"/>
        <v>159</v>
      </c>
    </row>
    <row r="1997" spans="1:12" ht="38.25" customHeight="1" x14ac:dyDescent="0.2">
      <c r="A1997" s="162">
        <v>1</v>
      </c>
      <c r="B1997" s="7" t="s">
        <v>1692</v>
      </c>
      <c r="C1997" s="415" t="s">
        <v>1693</v>
      </c>
      <c r="D1997" s="416"/>
      <c r="E1997" s="172" t="s">
        <v>2304</v>
      </c>
      <c r="F1997" s="8">
        <v>20</v>
      </c>
      <c r="G1997" s="8">
        <v>33</v>
      </c>
      <c r="H1997" s="8"/>
      <c r="I1997" s="8">
        <v>53</v>
      </c>
      <c r="J1997" s="8">
        <v>159</v>
      </c>
    </row>
    <row r="1998" spans="1:12" x14ac:dyDescent="0.2">
      <c r="A1998" s="15">
        <f>COUNT(A1999)</f>
        <v>1</v>
      </c>
      <c r="B1998" s="5" t="s">
        <v>36</v>
      </c>
      <c r="C1998" s="413"/>
      <c r="D1998" s="414"/>
      <c r="E1998" s="5"/>
      <c r="F1998" s="6">
        <f>SUM(F1999)</f>
        <v>0</v>
      </c>
      <c r="G1998" s="6">
        <f t="shared" ref="G1998:J1998" si="818">SUM(G1999)</f>
        <v>98</v>
      </c>
      <c r="H1998" s="6">
        <f t="shared" si="818"/>
        <v>0</v>
      </c>
      <c r="I1998" s="6">
        <f t="shared" si="818"/>
        <v>98</v>
      </c>
      <c r="J1998" s="6">
        <f t="shared" si="818"/>
        <v>294</v>
      </c>
    </row>
    <row r="1999" spans="1:12" ht="38.25" customHeight="1" x14ac:dyDescent="0.2">
      <c r="A1999" s="162">
        <v>1</v>
      </c>
      <c r="B1999" s="7" t="s">
        <v>1694</v>
      </c>
      <c r="C1999" s="415" t="s">
        <v>1689</v>
      </c>
      <c r="D1999" s="416"/>
      <c r="E1999" s="7" t="s">
        <v>3459</v>
      </c>
      <c r="F1999" s="8"/>
      <c r="G1999" s="8">
        <v>98</v>
      </c>
      <c r="H1999" s="8"/>
      <c r="I1999" s="8">
        <v>98</v>
      </c>
      <c r="J1999" s="8">
        <v>294</v>
      </c>
    </row>
    <row r="2000" spans="1:12" x14ac:dyDescent="0.2">
      <c r="A2000" s="16">
        <f>SUM(A1992+A1994+A1996+A1998)</f>
        <v>2</v>
      </c>
      <c r="B2000" s="17"/>
      <c r="C2000" s="417"/>
      <c r="D2000" s="418"/>
      <c r="E2000" s="17"/>
      <c r="F2000" s="9">
        <f>SUM(F1992+F1994+F1996+F1998)</f>
        <v>20</v>
      </c>
      <c r="G2000" s="164">
        <f t="shared" ref="G2000:J2000" si="819">SUM(G1992+G1994+G1996+G1998)</f>
        <v>131</v>
      </c>
      <c r="H2000" s="164">
        <f t="shared" si="819"/>
        <v>0</v>
      </c>
      <c r="I2000" s="164">
        <f t="shared" si="819"/>
        <v>151</v>
      </c>
      <c r="J2000" s="164">
        <f t="shared" si="819"/>
        <v>453</v>
      </c>
    </row>
    <row r="2001" spans="1:12" x14ac:dyDescent="0.2">
      <c r="A2001" s="2"/>
      <c r="B2001" s="2"/>
      <c r="C2001" s="421"/>
      <c r="D2001" s="421"/>
      <c r="E2001" s="2"/>
      <c r="F2001" s="2"/>
      <c r="G2001" s="2"/>
      <c r="H2001" s="2"/>
      <c r="I2001" s="2"/>
      <c r="J2001" s="2"/>
      <c r="K2001" s="2"/>
      <c r="L2001" s="2"/>
    </row>
    <row r="2002" spans="1:12" ht="12.75" customHeight="1" x14ac:dyDescent="0.2">
      <c r="A2002" s="427" t="s">
        <v>6</v>
      </c>
      <c r="B2002" s="427"/>
      <c r="C2002" s="427"/>
      <c r="D2002" s="427"/>
      <c r="E2002" s="2"/>
      <c r="F2002" s="435" t="s">
        <v>20</v>
      </c>
      <c r="G2002" s="435"/>
      <c r="H2002" s="435"/>
      <c r="I2002" s="435"/>
      <c r="J2002" s="435"/>
      <c r="K2002" s="435"/>
      <c r="L2002" s="435"/>
    </row>
    <row r="2003" spans="1:12" ht="12.75" customHeight="1" x14ac:dyDescent="0.2">
      <c r="A2003" s="11" t="s">
        <v>53</v>
      </c>
      <c r="B2003" s="11" t="s">
        <v>54</v>
      </c>
      <c r="C2003" s="428" t="s">
        <v>55</v>
      </c>
      <c r="D2003" s="429"/>
      <c r="E2003" s="171" t="s">
        <v>56</v>
      </c>
      <c r="F2003" s="434" t="s">
        <v>57</v>
      </c>
      <c r="G2003" s="388"/>
      <c r="H2003" s="389"/>
    </row>
    <row r="2004" spans="1:12" ht="25.5" customHeight="1" x14ac:dyDescent="0.2">
      <c r="A2004" s="13"/>
      <c r="B2004" s="13" t="s">
        <v>58</v>
      </c>
      <c r="C2004" s="419" t="s">
        <v>59</v>
      </c>
      <c r="D2004" s="420"/>
      <c r="E2004" s="14" t="s">
        <v>60</v>
      </c>
      <c r="F2004" s="12" t="s">
        <v>380</v>
      </c>
      <c r="G2004" s="12" t="s">
        <v>381</v>
      </c>
      <c r="H2004" s="12" t="s">
        <v>66</v>
      </c>
    </row>
    <row r="2005" spans="1:12" x14ac:dyDescent="0.2">
      <c r="A2005" s="15">
        <f>COUNT(A2006)</f>
        <v>0</v>
      </c>
      <c r="B2005" s="167" t="s">
        <v>47</v>
      </c>
      <c r="C2005" s="413"/>
      <c r="D2005" s="414"/>
      <c r="E2005" s="167"/>
      <c r="F2005" s="6">
        <f>SUM(F2006)</f>
        <v>0</v>
      </c>
      <c r="G2005" s="6">
        <f t="shared" ref="G2005" si="820">SUM(G2006)</f>
        <v>0</v>
      </c>
      <c r="H2005" s="6">
        <f t="shared" ref="H2005" si="821">SUM(H2006)</f>
        <v>0</v>
      </c>
    </row>
    <row r="2006" spans="1:12" ht="25.5" x14ac:dyDescent="0.2">
      <c r="A2006" s="8"/>
      <c r="B2006" s="166"/>
      <c r="C2006" s="415" t="s">
        <v>226</v>
      </c>
      <c r="D2006" s="416"/>
      <c r="E2006" s="166" t="s">
        <v>227</v>
      </c>
      <c r="F2006" s="8"/>
      <c r="G2006" s="8"/>
      <c r="H2006" s="8"/>
    </row>
    <row r="2007" spans="1:12" x14ac:dyDescent="0.2">
      <c r="A2007" s="15">
        <f>COUNT(A2008)</f>
        <v>0</v>
      </c>
      <c r="B2007" s="167" t="s">
        <v>48</v>
      </c>
      <c r="C2007" s="413"/>
      <c r="D2007" s="414"/>
      <c r="E2007" s="167"/>
      <c r="F2007" s="6">
        <f>SUM(F2008)</f>
        <v>0</v>
      </c>
      <c r="G2007" s="6">
        <f t="shared" ref="G2007" si="822">SUM(G2008)</f>
        <v>0</v>
      </c>
      <c r="H2007" s="6">
        <f t="shared" ref="H2007" si="823">SUM(H2008)</f>
        <v>0</v>
      </c>
    </row>
    <row r="2008" spans="1:12" ht="25.5" x14ac:dyDescent="0.2">
      <c r="A2008" s="8"/>
      <c r="B2008" s="166"/>
      <c r="C2008" s="415" t="s">
        <v>226</v>
      </c>
      <c r="D2008" s="416"/>
      <c r="E2008" s="166" t="s">
        <v>227</v>
      </c>
      <c r="F2008" s="8"/>
      <c r="G2008" s="8"/>
      <c r="H2008" s="8"/>
    </row>
    <row r="2009" spans="1:12" x14ac:dyDescent="0.2">
      <c r="A2009" s="15">
        <f>COUNT(A2010)</f>
        <v>0</v>
      </c>
      <c r="B2009" s="167" t="s">
        <v>49</v>
      </c>
      <c r="C2009" s="413"/>
      <c r="D2009" s="414"/>
      <c r="E2009" s="167"/>
      <c r="F2009" s="6">
        <f>SUM(F2010)</f>
        <v>0</v>
      </c>
      <c r="G2009" s="6">
        <f t="shared" ref="G2009" si="824">SUM(G2010)</f>
        <v>0</v>
      </c>
      <c r="H2009" s="6">
        <f t="shared" ref="H2009" si="825">SUM(H2010)</f>
        <v>0</v>
      </c>
    </row>
    <row r="2010" spans="1:12" ht="25.5" x14ac:dyDescent="0.2">
      <c r="A2010" s="8"/>
      <c r="B2010" s="166"/>
      <c r="C2010" s="415" t="s">
        <v>226</v>
      </c>
      <c r="D2010" s="416"/>
      <c r="E2010" s="166" t="s">
        <v>227</v>
      </c>
      <c r="F2010" s="8"/>
      <c r="G2010" s="8"/>
      <c r="H2010" s="8"/>
    </row>
    <row r="2011" spans="1:12" x14ac:dyDescent="0.2">
      <c r="A2011" s="15">
        <f>COUNT(A2012)</f>
        <v>0</v>
      </c>
      <c r="B2011" s="167" t="s">
        <v>50</v>
      </c>
      <c r="C2011" s="413"/>
      <c r="D2011" s="414"/>
      <c r="E2011" s="167"/>
      <c r="F2011" s="6">
        <f>SUM(F2012)</f>
        <v>0</v>
      </c>
      <c r="G2011" s="6">
        <f t="shared" ref="G2011" si="826">SUM(G2012)</f>
        <v>0</v>
      </c>
      <c r="H2011" s="6">
        <f t="shared" ref="H2011" si="827">SUM(H2012)</f>
        <v>0</v>
      </c>
    </row>
    <row r="2012" spans="1:12" ht="25.5" x14ac:dyDescent="0.2">
      <c r="A2012" s="8"/>
      <c r="B2012" s="166"/>
      <c r="C2012" s="415" t="s">
        <v>226</v>
      </c>
      <c r="D2012" s="416"/>
      <c r="E2012" s="166" t="s">
        <v>227</v>
      </c>
      <c r="F2012" s="8"/>
      <c r="G2012" s="8"/>
      <c r="H2012" s="8"/>
    </row>
    <row r="2013" spans="1:12" x14ac:dyDescent="0.2">
      <c r="A2013" s="16">
        <f>SUM(A2005+A2007+A2009+A2011)</f>
        <v>0</v>
      </c>
      <c r="B2013" s="167" t="s">
        <v>51</v>
      </c>
      <c r="C2013" s="417"/>
      <c r="D2013" s="418"/>
      <c r="E2013" s="17"/>
      <c r="F2013" s="164">
        <f>SUM(F2005+F2007+F2009+F2011)</f>
        <v>0</v>
      </c>
      <c r="G2013" s="164">
        <f t="shared" ref="G2013:H2013" si="828">SUM(G2005+G2007+G2009+G2011)</f>
        <v>0</v>
      </c>
      <c r="H2013" s="164">
        <f t="shared" si="828"/>
        <v>0</v>
      </c>
    </row>
    <row r="2014" spans="1:12" ht="25.5" x14ac:dyDescent="0.2">
      <c r="A2014" s="8"/>
      <c r="B2014" s="7"/>
      <c r="C2014" s="415" t="s">
        <v>226</v>
      </c>
      <c r="D2014" s="416"/>
      <c r="E2014" s="7" t="s">
        <v>227</v>
      </c>
      <c r="F2014" s="8"/>
      <c r="G2014" s="8"/>
      <c r="H2014" s="8"/>
    </row>
    <row r="2015" spans="1:12" x14ac:dyDescent="0.2">
      <c r="A2015" s="2"/>
      <c r="B2015" s="2"/>
      <c r="C2015" s="421"/>
      <c r="D2015" s="421"/>
      <c r="E2015" s="2"/>
      <c r="F2015" s="2"/>
      <c r="G2015" s="2"/>
      <c r="H2015" s="2"/>
      <c r="I2015" s="2"/>
      <c r="J2015" s="2"/>
      <c r="K2015" s="2"/>
      <c r="L2015" s="2"/>
    </row>
    <row r="2016" spans="1:12" x14ac:dyDescent="0.2">
      <c r="A2016" s="2"/>
      <c r="B2016" s="2"/>
      <c r="C2016" s="432"/>
      <c r="D2016" s="432"/>
      <c r="E2016" s="2"/>
      <c r="F2016" s="2"/>
      <c r="G2016" s="2"/>
      <c r="H2016" s="2"/>
      <c r="I2016" s="2"/>
      <c r="J2016" s="2"/>
      <c r="K2016" s="2"/>
      <c r="L2016" s="2"/>
    </row>
    <row r="2017" spans="1:12" ht="18" customHeight="1" x14ac:dyDescent="0.2">
      <c r="A2017" s="408" t="s">
        <v>21</v>
      </c>
      <c r="B2017" s="408"/>
      <c r="C2017" s="408"/>
      <c r="D2017" s="408"/>
      <c r="E2017" s="1"/>
      <c r="F2017" s="1"/>
      <c r="G2017" s="1"/>
      <c r="H2017" s="1"/>
      <c r="I2017" s="1"/>
      <c r="J2017" s="1"/>
      <c r="K2017" s="1"/>
      <c r="L2017" s="1"/>
    </row>
    <row r="2018" spans="1:12" x14ac:dyDescent="0.2">
      <c r="A2018" s="3"/>
      <c r="B2018" s="3"/>
      <c r="C2018" s="409"/>
      <c r="D2018" s="409"/>
      <c r="E2018" s="3"/>
      <c r="F2018" s="3"/>
      <c r="G2018" s="3"/>
      <c r="H2018" s="3"/>
      <c r="I2018" s="3"/>
      <c r="J2018" s="3"/>
      <c r="K2018" s="3"/>
      <c r="L2018" s="3"/>
    </row>
    <row r="2019" spans="1:12" ht="12.75" customHeight="1" x14ac:dyDescent="0.2">
      <c r="A2019" s="427" t="s">
        <v>1</v>
      </c>
      <c r="B2019" s="427"/>
      <c r="C2019" s="427"/>
      <c r="D2019" s="427"/>
      <c r="E2019" s="2"/>
      <c r="F2019" s="433" t="s">
        <v>21</v>
      </c>
      <c r="G2019" s="433"/>
      <c r="H2019" s="433"/>
      <c r="I2019" s="433"/>
      <c r="J2019" s="433"/>
      <c r="K2019" s="433"/>
      <c r="L2019" s="433"/>
    </row>
    <row r="2020" spans="1:12" ht="12.75" customHeight="1" x14ac:dyDescent="0.2">
      <c r="A2020" s="11" t="s">
        <v>53</v>
      </c>
      <c r="B2020" s="11" t="s">
        <v>54</v>
      </c>
      <c r="C2020" s="428" t="s">
        <v>55</v>
      </c>
      <c r="D2020" s="429"/>
      <c r="E2020" s="11" t="s">
        <v>56</v>
      </c>
      <c r="F2020" s="12"/>
      <c r="G2020" s="434" t="s">
        <v>57</v>
      </c>
      <c r="H2020" s="388"/>
      <c r="I2020" s="388"/>
      <c r="J2020" s="388"/>
      <c r="K2020" s="389"/>
      <c r="L2020" s="12"/>
    </row>
    <row r="2021" spans="1:12" ht="25.5" customHeight="1" x14ac:dyDescent="0.2">
      <c r="A2021" s="13"/>
      <c r="B2021" s="13" t="s">
        <v>58</v>
      </c>
      <c r="C2021" s="419" t="s">
        <v>59</v>
      </c>
      <c r="D2021" s="420"/>
      <c r="E2021" s="14" t="s">
        <v>60</v>
      </c>
      <c r="F2021" s="12" t="s">
        <v>61</v>
      </c>
      <c r="G2021" s="12" t="s">
        <v>62</v>
      </c>
      <c r="H2021" s="12" t="s">
        <v>63</v>
      </c>
      <c r="I2021" s="12" t="s">
        <v>64</v>
      </c>
      <c r="J2021" s="12" t="s">
        <v>65</v>
      </c>
      <c r="K2021" s="12" t="s">
        <v>66</v>
      </c>
      <c r="L2021" s="12" t="s">
        <v>67</v>
      </c>
    </row>
    <row r="2022" spans="1:12" x14ac:dyDescent="0.2">
      <c r="A2022" s="15">
        <f>COUNT(A2023)</f>
        <v>0</v>
      </c>
      <c r="B2022" s="167" t="s">
        <v>33</v>
      </c>
      <c r="C2022" s="413"/>
      <c r="D2022" s="414"/>
      <c r="E2022" s="167"/>
      <c r="F2022" s="6">
        <f>SUM(F2023)</f>
        <v>0</v>
      </c>
      <c r="G2022" s="6">
        <f t="shared" ref="G2022" si="829">SUM(G2023)</f>
        <v>0</v>
      </c>
      <c r="H2022" s="6">
        <f t="shared" ref="H2022" si="830">SUM(H2023)</f>
        <v>0</v>
      </c>
      <c r="I2022" s="6">
        <f t="shared" ref="I2022" si="831">SUM(I2023)</f>
        <v>0</v>
      </c>
      <c r="J2022" s="6">
        <f t="shared" ref="J2022" si="832">SUM(J2023)</f>
        <v>0</v>
      </c>
      <c r="K2022" s="6">
        <f t="shared" ref="K2022" si="833">SUM(K2023)</f>
        <v>0</v>
      </c>
      <c r="L2022" s="6">
        <f t="shared" ref="L2022" si="834">SUM(L2023)</f>
        <v>0</v>
      </c>
    </row>
    <row r="2023" spans="1:12" ht="25.5" x14ac:dyDescent="0.2">
      <c r="A2023" s="8"/>
      <c r="B2023" s="166"/>
      <c r="C2023" s="415" t="s">
        <v>226</v>
      </c>
      <c r="D2023" s="416"/>
      <c r="E2023" s="166" t="s">
        <v>227</v>
      </c>
      <c r="F2023" s="8"/>
      <c r="G2023" s="8"/>
      <c r="H2023" s="8"/>
      <c r="I2023" s="8"/>
      <c r="J2023" s="8"/>
      <c r="K2023" s="8"/>
      <c r="L2023" s="8"/>
    </row>
    <row r="2024" spans="1:12" x14ac:dyDescent="0.2">
      <c r="A2024" s="15">
        <f>COUNT(A2025:A2026)</f>
        <v>2</v>
      </c>
      <c r="B2024" s="5" t="s">
        <v>34</v>
      </c>
      <c r="C2024" s="413"/>
      <c r="D2024" s="414"/>
      <c r="E2024" s="5"/>
      <c r="F2024" s="6">
        <f>SUM(F2025:F2026)</f>
        <v>92</v>
      </c>
      <c r="G2024" s="6">
        <f t="shared" ref="G2024:L2024" si="835">SUM(G2025:G2026)</f>
        <v>0</v>
      </c>
      <c r="H2024" s="6">
        <f t="shared" si="835"/>
        <v>3</v>
      </c>
      <c r="I2024" s="6">
        <f t="shared" si="835"/>
        <v>0</v>
      </c>
      <c r="J2024" s="6">
        <f t="shared" si="835"/>
        <v>0</v>
      </c>
      <c r="K2024" s="6">
        <f t="shared" si="835"/>
        <v>95</v>
      </c>
      <c r="L2024" s="6">
        <f t="shared" si="835"/>
        <v>180</v>
      </c>
    </row>
    <row r="2025" spans="1:12" ht="38.25" customHeight="1" x14ac:dyDescent="0.2">
      <c r="A2025" s="162">
        <v>1</v>
      </c>
      <c r="B2025" s="7" t="s">
        <v>1695</v>
      </c>
      <c r="C2025" s="415" t="s">
        <v>1696</v>
      </c>
      <c r="D2025" s="416"/>
      <c r="E2025" s="7" t="s">
        <v>3460</v>
      </c>
      <c r="F2025" s="8">
        <v>14</v>
      </c>
      <c r="G2025" s="8"/>
      <c r="H2025" s="8"/>
      <c r="I2025" s="8"/>
      <c r="J2025" s="8"/>
      <c r="K2025" s="8">
        <v>14</v>
      </c>
      <c r="L2025" s="8">
        <v>28</v>
      </c>
    </row>
    <row r="2026" spans="1:12" ht="38.25" customHeight="1" x14ac:dyDescent="0.2">
      <c r="A2026" s="162">
        <v>1</v>
      </c>
      <c r="B2026" s="377" t="s">
        <v>3567</v>
      </c>
      <c r="C2026" s="415" t="s">
        <v>1697</v>
      </c>
      <c r="D2026" s="416"/>
      <c r="E2026" s="377" t="s">
        <v>3568</v>
      </c>
      <c r="F2026" s="8">
        <v>78</v>
      </c>
      <c r="G2026" s="8"/>
      <c r="H2026" s="8">
        <v>3</v>
      </c>
      <c r="I2026" s="8"/>
      <c r="J2026" s="8"/>
      <c r="K2026" s="8">
        <v>81</v>
      </c>
      <c r="L2026" s="8">
        <v>152</v>
      </c>
    </row>
    <row r="2027" spans="1:12" x14ac:dyDescent="0.2">
      <c r="A2027" s="15">
        <f>COUNT(A2028:A2030)</f>
        <v>3</v>
      </c>
      <c r="B2027" s="5" t="s">
        <v>35</v>
      </c>
      <c r="C2027" s="413"/>
      <c r="D2027" s="414"/>
      <c r="E2027" s="5"/>
      <c r="F2027" s="6">
        <f>SUM(F2028:F2030)</f>
        <v>220</v>
      </c>
      <c r="G2027" s="6">
        <f t="shared" ref="G2027:L2027" si="836">SUM(G2028:G2030)</f>
        <v>2</v>
      </c>
      <c r="H2027" s="6">
        <f t="shared" si="836"/>
        <v>9</v>
      </c>
      <c r="I2027" s="6">
        <f t="shared" si="836"/>
        <v>0</v>
      </c>
      <c r="J2027" s="6">
        <f t="shared" si="836"/>
        <v>0</v>
      </c>
      <c r="K2027" s="6">
        <f t="shared" si="836"/>
        <v>231</v>
      </c>
      <c r="L2027" s="6">
        <f t="shared" si="836"/>
        <v>459</v>
      </c>
    </row>
    <row r="2028" spans="1:12" ht="38.25" customHeight="1" x14ac:dyDescent="0.2">
      <c r="A2028" s="162">
        <v>1</v>
      </c>
      <c r="B2028" s="7" t="s">
        <v>1698</v>
      </c>
      <c r="C2028" s="415" t="s">
        <v>1699</v>
      </c>
      <c r="D2028" s="416"/>
      <c r="E2028" s="7" t="s">
        <v>3461</v>
      </c>
      <c r="F2028" s="8">
        <v>29</v>
      </c>
      <c r="G2028" s="8"/>
      <c r="H2028" s="8">
        <v>1</v>
      </c>
      <c r="I2028" s="8"/>
      <c r="J2028" s="8"/>
      <c r="K2028" s="8">
        <v>30</v>
      </c>
      <c r="L2028" s="8">
        <v>59</v>
      </c>
    </row>
    <row r="2029" spans="1:12" ht="38.25" customHeight="1" x14ac:dyDescent="0.2">
      <c r="A2029" s="162">
        <v>1</v>
      </c>
      <c r="B2029" s="7" t="s">
        <v>1700</v>
      </c>
      <c r="C2029" s="415" t="s">
        <v>1701</v>
      </c>
      <c r="D2029" s="416"/>
      <c r="E2029" s="7" t="s">
        <v>3462</v>
      </c>
      <c r="F2029" s="8">
        <v>151</v>
      </c>
      <c r="G2029" s="8"/>
      <c r="H2029" s="8">
        <v>6</v>
      </c>
      <c r="I2029" s="8"/>
      <c r="J2029" s="8"/>
      <c r="K2029" s="8">
        <v>157</v>
      </c>
      <c r="L2029" s="8">
        <v>314</v>
      </c>
    </row>
    <row r="2030" spans="1:12" ht="38.25" customHeight="1" x14ac:dyDescent="0.2">
      <c r="A2030" s="162">
        <v>1</v>
      </c>
      <c r="B2030" s="7" t="s">
        <v>929</v>
      </c>
      <c r="C2030" s="415" t="s">
        <v>1702</v>
      </c>
      <c r="D2030" s="416"/>
      <c r="E2030" s="7" t="s">
        <v>3463</v>
      </c>
      <c r="F2030" s="8">
        <v>40</v>
      </c>
      <c r="G2030" s="8">
        <v>2</v>
      </c>
      <c r="H2030" s="8">
        <v>2</v>
      </c>
      <c r="I2030" s="8"/>
      <c r="J2030" s="8"/>
      <c r="K2030" s="8">
        <v>44</v>
      </c>
      <c r="L2030" s="8">
        <v>86</v>
      </c>
    </row>
    <row r="2031" spans="1:12" x14ac:dyDescent="0.2">
      <c r="A2031" s="15">
        <f>COUNT(A2032)</f>
        <v>0</v>
      </c>
      <c r="B2031" s="167" t="s">
        <v>36</v>
      </c>
      <c r="C2031" s="413"/>
      <c r="D2031" s="414"/>
      <c r="E2031" s="167"/>
      <c r="F2031" s="6">
        <f>SUM(F2032)</f>
        <v>0</v>
      </c>
      <c r="G2031" s="6">
        <f t="shared" ref="G2031" si="837">SUM(G2032)</f>
        <v>0</v>
      </c>
      <c r="H2031" s="6">
        <f t="shared" ref="H2031" si="838">SUM(H2032)</f>
        <v>0</v>
      </c>
      <c r="I2031" s="6">
        <f t="shared" ref="I2031" si="839">SUM(I2032)</f>
        <v>0</v>
      </c>
      <c r="J2031" s="6">
        <f t="shared" ref="J2031" si="840">SUM(J2032)</f>
        <v>0</v>
      </c>
      <c r="K2031" s="6">
        <f t="shared" ref="K2031" si="841">SUM(K2032)</f>
        <v>0</v>
      </c>
      <c r="L2031" s="6">
        <f t="shared" ref="L2031" si="842">SUM(L2032)</f>
        <v>0</v>
      </c>
    </row>
    <row r="2032" spans="1:12" ht="25.5" x14ac:dyDescent="0.2">
      <c r="A2032" s="8"/>
      <c r="B2032" s="166"/>
      <c r="C2032" s="415" t="s">
        <v>226</v>
      </c>
      <c r="D2032" s="416"/>
      <c r="E2032" s="166" t="s">
        <v>227</v>
      </c>
      <c r="F2032" s="8"/>
      <c r="G2032" s="8"/>
      <c r="H2032" s="8"/>
      <c r="I2032" s="8"/>
      <c r="J2032" s="8"/>
      <c r="K2032" s="8"/>
      <c r="L2032" s="8"/>
    </row>
    <row r="2033" spans="1:12" x14ac:dyDescent="0.2">
      <c r="A2033" s="16">
        <f>SUM(A2022+A2024+A2027+A2031)</f>
        <v>5</v>
      </c>
      <c r="B2033" s="17"/>
      <c r="C2033" s="417"/>
      <c r="D2033" s="418"/>
      <c r="E2033" s="17"/>
      <c r="F2033" s="9">
        <f>SUM(F2022+F2024+F2027+F2031)</f>
        <v>312</v>
      </c>
      <c r="G2033" s="164">
        <f t="shared" ref="G2033:L2033" si="843">SUM(G2022+G2024+G2027+G2031)</f>
        <v>2</v>
      </c>
      <c r="H2033" s="164">
        <f t="shared" si="843"/>
        <v>12</v>
      </c>
      <c r="I2033" s="164">
        <f t="shared" si="843"/>
        <v>0</v>
      </c>
      <c r="J2033" s="164">
        <f t="shared" si="843"/>
        <v>0</v>
      </c>
      <c r="K2033" s="164">
        <f t="shared" si="843"/>
        <v>326</v>
      </c>
      <c r="L2033" s="164">
        <f t="shared" si="843"/>
        <v>639</v>
      </c>
    </row>
    <row r="2034" spans="1:12" x14ac:dyDescent="0.2">
      <c r="A2034" s="2"/>
      <c r="B2034" s="2"/>
      <c r="C2034" s="421"/>
      <c r="D2034" s="421"/>
      <c r="E2034" s="2"/>
      <c r="F2034" s="2"/>
      <c r="G2034" s="2"/>
      <c r="H2034" s="2"/>
      <c r="I2034" s="2"/>
      <c r="J2034" s="2"/>
      <c r="K2034" s="2"/>
      <c r="L2034" s="2"/>
    </row>
    <row r="2035" spans="1:12" ht="12.75" customHeight="1" x14ac:dyDescent="0.2">
      <c r="A2035" s="427" t="s">
        <v>2</v>
      </c>
      <c r="B2035" s="427"/>
      <c r="C2035" s="427"/>
      <c r="D2035" s="427"/>
      <c r="E2035" s="2"/>
      <c r="F2035" s="433" t="s">
        <v>21</v>
      </c>
      <c r="G2035" s="433"/>
      <c r="H2035" s="433"/>
      <c r="I2035" s="433"/>
      <c r="J2035" s="433"/>
      <c r="K2035" s="433"/>
      <c r="L2035" s="433"/>
    </row>
    <row r="2036" spans="1:12" ht="12.75" customHeight="1" x14ac:dyDescent="0.2">
      <c r="A2036" s="11" t="s">
        <v>53</v>
      </c>
      <c r="B2036" s="11" t="s">
        <v>54</v>
      </c>
      <c r="C2036" s="428" t="s">
        <v>55</v>
      </c>
      <c r="D2036" s="429"/>
      <c r="E2036" s="11" t="s">
        <v>56</v>
      </c>
      <c r="F2036" s="12"/>
      <c r="G2036" s="434" t="s">
        <v>57</v>
      </c>
      <c r="H2036" s="388"/>
      <c r="I2036" s="388"/>
      <c r="J2036" s="388"/>
      <c r="K2036" s="389"/>
      <c r="L2036" s="12"/>
    </row>
    <row r="2037" spans="1:12" ht="25.5" customHeight="1" x14ac:dyDescent="0.2">
      <c r="A2037" s="13"/>
      <c r="B2037" s="13" t="s">
        <v>58</v>
      </c>
      <c r="C2037" s="419" t="s">
        <v>59</v>
      </c>
      <c r="D2037" s="420"/>
      <c r="E2037" s="14" t="s">
        <v>60</v>
      </c>
      <c r="F2037" s="12" t="s">
        <v>61</v>
      </c>
      <c r="G2037" s="12" t="s">
        <v>62</v>
      </c>
      <c r="H2037" s="12" t="s">
        <v>63</v>
      </c>
      <c r="I2037" s="12" t="s">
        <v>64</v>
      </c>
      <c r="J2037" s="12" t="s">
        <v>65</v>
      </c>
      <c r="K2037" s="12" t="s">
        <v>66</v>
      </c>
      <c r="L2037" s="12" t="s">
        <v>67</v>
      </c>
    </row>
    <row r="2038" spans="1:12" x14ac:dyDescent="0.2">
      <c r="A2038" s="15">
        <f>COUNT(A2039)</f>
        <v>0</v>
      </c>
      <c r="B2038" s="167" t="s">
        <v>33</v>
      </c>
      <c r="C2038" s="413"/>
      <c r="D2038" s="414"/>
      <c r="E2038" s="167"/>
      <c r="F2038" s="6">
        <f>SUM(F2039)</f>
        <v>0</v>
      </c>
      <c r="G2038" s="6">
        <f t="shared" ref="G2038" si="844">SUM(G2039)</f>
        <v>0</v>
      </c>
      <c r="H2038" s="6">
        <f t="shared" ref="H2038" si="845">SUM(H2039)</f>
        <v>0</v>
      </c>
      <c r="I2038" s="6">
        <f t="shared" ref="I2038" si="846">SUM(I2039)</f>
        <v>0</v>
      </c>
      <c r="J2038" s="6">
        <f t="shared" ref="J2038" si="847">SUM(J2039)</f>
        <v>0</v>
      </c>
      <c r="K2038" s="6">
        <f t="shared" ref="K2038" si="848">SUM(K2039)</f>
        <v>0</v>
      </c>
      <c r="L2038" s="6">
        <f t="shared" ref="L2038" si="849">SUM(L2039)</f>
        <v>0</v>
      </c>
    </row>
    <row r="2039" spans="1:12" ht="25.5" x14ac:dyDescent="0.2">
      <c r="A2039" s="8"/>
      <c r="B2039" s="166"/>
      <c r="C2039" s="415" t="s">
        <v>226</v>
      </c>
      <c r="D2039" s="416"/>
      <c r="E2039" s="166" t="s">
        <v>227</v>
      </c>
      <c r="F2039" s="8"/>
      <c r="G2039" s="8"/>
      <c r="H2039" s="8"/>
      <c r="I2039" s="8"/>
      <c r="J2039" s="8"/>
      <c r="K2039" s="8"/>
      <c r="L2039" s="8"/>
    </row>
    <row r="2040" spans="1:12" x14ac:dyDescent="0.2">
      <c r="A2040" s="15">
        <f>COUNT(A2041)</f>
        <v>0</v>
      </c>
      <c r="B2040" s="167" t="s">
        <v>34</v>
      </c>
      <c r="C2040" s="413"/>
      <c r="D2040" s="414"/>
      <c r="E2040" s="167"/>
      <c r="F2040" s="6">
        <f>SUM(F2041)</f>
        <v>0</v>
      </c>
      <c r="G2040" s="6">
        <f t="shared" ref="G2040" si="850">SUM(G2041)</f>
        <v>0</v>
      </c>
      <c r="H2040" s="6">
        <f t="shared" ref="H2040" si="851">SUM(H2041)</f>
        <v>0</v>
      </c>
      <c r="I2040" s="6">
        <f t="shared" ref="I2040" si="852">SUM(I2041)</f>
        <v>0</v>
      </c>
      <c r="J2040" s="6">
        <f t="shared" ref="J2040" si="853">SUM(J2041)</f>
        <v>0</v>
      </c>
      <c r="K2040" s="6">
        <f t="shared" ref="K2040" si="854">SUM(K2041)</f>
        <v>0</v>
      </c>
      <c r="L2040" s="6">
        <f t="shared" ref="L2040" si="855">SUM(L2041)</f>
        <v>0</v>
      </c>
    </row>
    <row r="2041" spans="1:12" ht="25.5" x14ac:dyDescent="0.2">
      <c r="A2041" s="8"/>
      <c r="B2041" s="166"/>
      <c r="C2041" s="415" t="s">
        <v>226</v>
      </c>
      <c r="D2041" s="416"/>
      <c r="E2041" s="166" t="s">
        <v>227</v>
      </c>
      <c r="F2041" s="8"/>
      <c r="G2041" s="8"/>
      <c r="H2041" s="8"/>
      <c r="I2041" s="8"/>
      <c r="J2041" s="8"/>
      <c r="K2041" s="8"/>
      <c r="L2041" s="8"/>
    </row>
    <row r="2042" spans="1:12" x14ac:dyDescent="0.2">
      <c r="A2042" s="15">
        <f>COUNT(A2043)</f>
        <v>0</v>
      </c>
      <c r="B2042" s="167" t="s">
        <v>35</v>
      </c>
      <c r="C2042" s="413"/>
      <c r="D2042" s="414"/>
      <c r="E2042" s="167"/>
      <c r="F2042" s="6">
        <f>SUM(F2043)</f>
        <v>0</v>
      </c>
      <c r="G2042" s="6">
        <f t="shared" ref="G2042" si="856">SUM(G2043)</f>
        <v>0</v>
      </c>
      <c r="H2042" s="6">
        <f t="shared" ref="H2042" si="857">SUM(H2043)</f>
        <v>0</v>
      </c>
      <c r="I2042" s="6">
        <f t="shared" ref="I2042" si="858">SUM(I2043)</f>
        <v>0</v>
      </c>
      <c r="J2042" s="6">
        <f t="shared" ref="J2042" si="859">SUM(J2043)</f>
        <v>0</v>
      </c>
      <c r="K2042" s="6">
        <f t="shared" ref="K2042" si="860">SUM(K2043)</f>
        <v>0</v>
      </c>
      <c r="L2042" s="6">
        <f t="shared" ref="L2042" si="861">SUM(L2043)</f>
        <v>0</v>
      </c>
    </row>
    <row r="2043" spans="1:12" ht="25.5" x14ac:dyDescent="0.2">
      <c r="A2043" s="8"/>
      <c r="B2043" s="166"/>
      <c r="C2043" s="415" t="s">
        <v>226</v>
      </c>
      <c r="D2043" s="416"/>
      <c r="E2043" s="166" t="s">
        <v>227</v>
      </c>
      <c r="F2043" s="8"/>
      <c r="G2043" s="8"/>
      <c r="H2043" s="8"/>
      <c r="I2043" s="8"/>
      <c r="J2043" s="8"/>
      <c r="K2043" s="8"/>
      <c r="L2043" s="8"/>
    </row>
    <row r="2044" spans="1:12" x14ac:dyDescent="0.2">
      <c r="A2044" s="15">
        <f>COUNT(A2045)</f>
        <v>0</v>
      </c>
      <c r="B2044" s="167" t="s">
        <v>36</v>
      </c>
      <c r="C2044" s="413"/>
      <c r="D2044" s="414"/>
      <c r="E2044" s="167"/>
      <c r="F2044" s="6">
        <f>SUM(F2045)</f>
        <v>0</v>
      </c>
      <c r="G2044" s="6">
        <f t="shared" ref="G2044" si="862">SUM(G2045)</f>
        <v>0</v>
      </c>
      <c r="H2044" s="6">
        <f t="shared" ref="H2044" si="863">SUM(H2045)</f>
        <v>0</v>
      </c>
      <c r="I2044" s="6">
        <f t="shared" ref="I2044" si="864">SUM(I2045)</f>
        <v>0</v>
      </c>
      <c r="J2044" s="6">
        <f t="shared" ref="J2044" si="865">SUM(J2045)</f>
        <v>0</v>
      </c>
      <c r="K2044" s="6">
        <f t="shared" ref="K2044" si="866">SUM(K2045)</f>
        <v>0</v>
      </c>
      <c r="L2044" s="6">
        <f t="shared" ref="L2044" si="867">SUM(L2045)</f>
        <v>0</v>
      </c>
    </row>
    <row r="2045" spans="1:12" ht="25.5" x14ac:dyDescent="0.2">
      <c r="A2045" s="8"/>
      <c r="B2045" s="166"/>
      <c r="C2045" s="415" t="s">
        <v>226</v>
      </c>
      <c r="D2045" s="416"/>
      <c r="E2045" s="166" t="s">
        <v>227</v>
      </c>
      <c r="F2045" s="8"/>
      <c r="G2045" s="8"/>
      <c r="H2045" s="8"/>
      <c r="I2045" s="8"/>
      <c r="J2045" s="8"/>
      <c r="K2045" s="8"/>
      <c r="L2045" s="8"/>
    </row>
    <row r="2046" spans="1:12" x14ac:dyDescent="0.2">
      <c r="A2046" s="16">
        <f>SUM(A2038+A2040+A2042+A2044)</f>
        <v>0</v>
      </c>
      <c r="B2046" s="17"/>
      <c r="C2046" s="417"/>
      <c r="D2046" s="418"/>
      <c r="E2046" s="17"/>
      <c r="F2046" s="164">
        <f>SUM(F2038+F2040+F2042+F2044)</f>
        <v>0</v>
      </c>
      <c r="G2046" s="164">
        <f t="shared" ref="G2046:L2046" si="868">SUM(G2038+G2040+G2042+G2044)</f>
        <v>0</v>
      </c>
      <c r="H2046" s="164">
        <f t="shared" si="868"/>
        <v>0</v>
      </c>
      <c r="I2046" s="164">
        <f t="shared" si="868"/>
        <v>0</v>
      </c>
      <c r="J2046" s="164">
        <f t="shared" si="868"/>
        <v>0</v>
      </c>
      <c r="K2046" s="164">
        <f t="shared" si="868"/>
        <v>0</v>
      </c>
      <c r="L2046" s="164">
        <f t="shared" si="868"/>
        <v>0</v>
      </c>
    </row>
    <row r="2047" spans="1:12" x14ac:dyDescent="0.2">
      <c r="A2047" s="2"/>
      <c r="B2047" s="2"/>
      <c r="C2047" s="421"/>
      <c r="D2047" s="421"/>
      <c r="E2047" s="2"/>
      <c r="F2047" s="2"/>
      <c r="G2047" s="2"/>
      <c r="H2047" s="2"/>
      <c r="I2047" s="2"/>
      <c r="J2047" s="2"/>
      <c r="K2047" s="2"/>
      <c r="L2047" s="2"/>
    </row>
    <row r="2048" spans="1:12" ht="12.75" customHeight="1" x14ac:dyDescent="0.2">
      <c r="A2048" s="427" t="s">
        <v>3</v>
      </c>
      <c r="B2048" s="427"/>
      <c r="C2048" s="427"/>
      <c r="D2048" s="427"/>
      <c r="E2048" s="2"/>
      <c r="F2048" s="433" t="s">
        <v>21</v>
      </c>
      <c r="G2048" s="433"/>
      <c r="H2048" s="433"/>
      <c r="I2048" s="433"/>
      <c r="J2048" s="433"/>
      <c r="K2048" s="433"/>
      <c r="L2048" s="433"/>
    </row>
    <row r="2049" spans="1:12" ht="12.75" customHeight="1" x14ac:dyDescent="0.2">
      <c r="A2049" s="11" t="s">
        <v>53</v>
      </c>
      <c r="B2049" s="11" t="s">
        <v>54</v>
      </c>
      <c r="C2049" s="428" t="s">
        <v>55</v>
      </c>
      <c r="D2049" s="429"/>
      <c r="E2049" s="11" t="s">
        <v>56</v>
      </c>
      <c r="F2049" s="12"/>
      <c r="G2049" s="434" t="s">
        <v>57</v>
      </c>
      <c r="H2049" s="388"/>
      <c r="I2049" s="388"/>
      <c r="J2049" s="388"/>
      <c r="K2049" s="389"/>
      <c r="L2049" s="12"/>
    </row>
    <row r="2050" spans="1:12" ht="25.5" customHeight="1" x14ac:dyDescent="0.2">
      <c r="A2050" s="13"/>
      <c r="B2050" s="13" t="s">
        <v>58</v>
      </c>
      <c r="C2050" s="419" t="s">
        <v>59</v>
      </c>
      <c r="D2050" s="420"/>
      <c r="E2050" s="14" t="s">
        <v>60</v>
      </c>
      <c r="F2050" s="12" t="s">
        <v>61</v>
      </c>
      <c r="G2050" s="12" t="s">
        <v>62</v>
      </c>
      <c r="H2050" s="12" t="s">
        <v>63</v>
      </c>
      <c r="I2050" s="12" t="s">
        <v>64</v>
      </c>
      <c r="J2050" s="12" t="s">
        <v>65</v>
      </c>
      <c r="K2050" s="12" t="s">
        <v>66</v>
      </c>
      <c r="L2050" s="12" t="s">
        <v>67</v>
      </c>
    </row>
    <row r="2051" spans="1:12" x14ac:dyDescent="0.2">
      <c r="A2051" s="15">
        <f>COUNT(A2052)</f>
        <v>0</v>
      </c>
      <c r="B2051" s="167" t="s">
        <v>33</v>
      </c>
      <c r="C2051" s="413"/>
      <c r="D2051" s="414"/>
      <c r="E2051" s="167"/>
      <c r="F2051" s="6">
        <f>SUM(F2052)</f>
        <v>0</v>
      </c>
      <c r="G2051" s="6">
        <f t="shared" ref="G2051" si="869">SUM(G2052)</f>
        <v>0</v>
      </c>
      <c r="H2051" s="6">
        <f t="shared" ref="H2051" si="870">SUM(H2052)</f>
        <v>0</v>
      </c>
      <c r="I2051" s="6">
        <f t="shared" ref="I2051" si="871">SUM(I2052)</f>
        <v>0</v>
      </c>
      <c r="J2051" s="6">
        <f t="shared" ref="J2051" si="872">SUM(J2052)</f>
        <v>0</v>
      </c>
      <c r="K2051" s="6">
        <f t="shared" ref="K2051" si="873">SUM(K2052)</f>
        <v>0</v>
      </c>
      <c r="L2051" s="6">
        <f t="shared" ref="L2051" si="874">SUM(L2052)</f>
        <v>0</v>
      </c>
    </row>
    <row r="2052" spans="1:12" ht="25.5" x14ac:dyDescent="0.2">
      <c r="A2052" s="8"/>
      <c r="B2052" s="166"/>
      <c r="C2052" s="415" t="s">
        <v>226</v>
      </c>
      <c r="D2052" s="416"/>
      <c r="E2052" s="166" t="s">
        <v>227</v>
      </c>
      <c r="F2052" s="8"/>
      <c r="G2052" s="8"/>
      <c r="H2052" s="8"/>
      <c r="I2052" s="8"/>
      <c r="J2052" s="8"/>
      <c r="K2052" s="8"/>
      <c r="L2052" s="8"/>
    </row>
    <row r="2053" spans="1:12" x14ac:dyDescent="0.2">
      <c r="A2053" s="15">
        <f>COUNT(A2054)</f>
        <v>0</v>
      </c>
      <c r="B2053" s="167" t="s">
        <v>34</v>
      </c>
      <c r="C2053" s="413"/>
      <c r="D2053" s="414"/>
      <c r="E2053" s="167"/>
      <c r="F2053" s="6">
        <f>SUM(F2054)</f>
        <v>0</v>
      </c>
      <c r="G2053" s="6">
        <f t="shared" ref="G2053" si="875">SUM(G2054)</f>
        <v>0</v>
      </c>
      <c r="H2053" s="6">
        <f t="shared" ref="H2053" si="876">SUM(H2054)</f>
        <v>0</v>
      </c>
      <c r="I2053" s="6">
        <f t="shared" ref="I2053" si="877">SUM(I2054)</f>
        <v>0</v>
      </c>
      <c r="J2053" s="6">
        <f t="shared" ref="J2053" si="878">SUM(J2054)</f>
        <v>0</v>
      </c>
      <c r="K2053" s="6">
        <f t="shared" ref="K2053" si="879">SUM(K2054)</f>
        <v>0</v>
      </c>
      <c r="L2053" s="6">
        <f t="shared" ref="L2053" si="880">SUM(L2054)</f>
        <v>0</v>
      </c>
    </row>
    <row r="2054" spans="1:12" ht="25.5" x14ac:dyDescent="0.2">
      <c r="A2054" s="8"/>
      <c r="B2054" s="166"/>
      <c r="C2054" s="415" t="s">
        <v>226</v>
      </c>
      <c r="D2054" s="416"/>
      <c r="E2054" s="166" t="s">
        <v>227</v>
      </c>
      <c r="F2054" s="8"/>
      <c r="G2054" s="8"/>
      <c r="H2054" s="8"/>
      <c r="I2054" s="8"/>
      <c r="J2054" s="8"/>
      <c r="K2054" s="8"/>
      <c r="L2054" s="8"/>
    </row>
    <row r="2055" spans="1:12" x14ac:dyDescent="0.2">
      <c r="A2055" s="15">
        <f>COUNT(A2056)</f>
        <v>0</v>
      </c>
      <c r="B2055" s="167" t="s">
        <v>35</v>
      </c>
      <c r="C2055" s="413"/>
      <c r="D2055" s="414"/>
      <c r="E2055" s="167"/>
      <c r="F2055" s="6">
        <f>SUM(F2056)</f>
        <v>0</v>
      </c>
      <c r="G2055" s="6">
        <f t="shared" ref="G2055" si="881">SUM(G2056)</f>
        <v>0</v>
      </c>
      <c r="H2055" s="6">
        <f t="shared" ref="H2055" si="882">SUM(H2056)</f>
        <v>0</v>
      </c>
      <c r="I2055" s="6">
        <f t="shared" ref="I2055" si="883">SUM(I2056)</f>
        <v>0</v>
      </c>
      <c r="J2055" s="6">
        <f t="shared" ref="J2055" si="884">SUM(J2056)</f>
        <v>0</v>
      </c>
      <c r="K2055" s="6">
        <f t="shared" ref="K2055" si="885">SUM(K2056)</f>
        <v>0</v>
      </c>
      <c r="L2055" s="6">
        <f t="shared" ref="L2055" si="886">SUM(L2056)</f>
        <v>0</v>
      </c>
    </row>
    <row r="2056" spans="1:12" ht="25.5" x14ac:dyDescent="0.2">
      <c r="A2056" s="8"/>
      <c r="B2056" s="166"/>
      <c r="C2056" s="415" t="s">
        <v>226</v>
      </c>
      <c r="D2056" s="416"/>
      <c r="E2056" s="166" t="s">
        <v>227</v>
      </c>
      <c r="F2056" s="8"/>
      <c r="G2056" s="8"/>
      <c r="H2056" s="8"/>
      <c r="I2056" s="8"/>
      <c r="J2056" s="8"/>
      <c r="K2056" s="8"/>
      <c r="L2056" s="8"/>
    </row>
    <row r="2057" spans="1:12" x14ac:dyDescent="0.2">
      <c r="A2057" s="15">
        <f>COUNT(A2058)</f>
        <v>0</v>
      </c>
      <c r="B2057" s="167" t="s">
        <v>36</v>
      </c>
      <c r="C2057" s="413"/>
      <c r="D2057" s="414"/>
      <c r="E2057" s="167"/>
      <c r="F2057" s="6">
        <f>SUM(F2058)</f>
        <v>0</v>
      </c>
      <c r="G2057" s="6">
        <f t="shared" ref="G2057" si="887">SUM(G2058)</f>
        <v>0</v>
      </c>
      <c r="H2057" s="6">
        <f t="shared" ref="H2057" si="888">SUM(H2058)</f>
        <v>0</v>
      </c>
      <c r="I2057" s="6">
        <f t="shared" ref="I2057" si="889">SUM(I2058)</f>
        <v>0</v>
      </c>
      <c r="J2057" s="6">
        <f t="shared" ref="J2057" si="890">SUM(J2058)</f>
        <v>0</v>
      </c>
      <c r="K2057" s="6">
        <f t="shared" ref="K2057" si="891">SUM(K2058)</f>
        <v>0</v>
      </c>
      <c r="L2057" s="6">
        <f t="shared" ref="L2057" si="892">SUM(L2058)</f>
        <v>0</v>
      </c>
    </row>
    <row r="2058" spans="1:12" ht="25.5" x14ac:dyDescent="0.2">
      <c r="A2058" s="8"/>
      <c r="B2058" s="166"/>
      <c r="C2058" s="415" t="s">
        <v>226</v>
      </c>
      <c r="D2058" s="416"/>
      <c r="E2058" s="166" t="s">
        <v>227</v>
      </c>
      <c r="F2058" s="8"/>
      <c r="G2058" s="8"/>
      <c r="H2058" s="8"/>
      <c r="I2058" s="8"/>
      <c r="J2058" s="8"/>
      <c r="K2058" s="8"/>
      <c r="L2058" s="8"/>
    </row>
    <row r="2059" spans="1:12" x14ac:dyDescent="0.2">
      <c r="A2059" s="16">
        <f>SUM(A2051+A2053+A2055+A2057)</f>
        <v>0</v>
      </c>
      <c r="B2059" s="17"/>
      <c r="C2059" s="417"/>
      <c r="D2059" s="418"/>
      <c r="E2059" s="17"/>
      <c r="F2059" s="164">
        <f>SUM(F2051+F2053+F2055+F2057)</f>
        <v>0</v>
      </c>
      <c r="G2059" s="164">
        <f t="shared" ref="G2059:L2059" si="893">SUM(G2051+G2053+G2055+G2057)</f>
        <v>0</v>
      </c>
      <c r="H2059" s="164">
        <f t="shared" si="893"/>
        <v>0</v>
      </c>
      <c r="I2059" s="164">
        <f t="shared" si="893"/>
        <v>0</v>
      </c>
      <c r="J2059" s="164">
        <f t="shared" si="893"/>
        <v>0</v>
      </c>
      <c r="K2059" s="164">
        <f t="shared" si="893"/>
        <v>0</v>
      </c>
      <c r="L2059" s="164">
        <f t="shared" si="893"/>
        <v>0</v>
      </c>
    </row>
    <row r="2060" spans="1:12" x14ac:dyDescent="0.2">
      <c r="A2060" s="2"/>
      <c r="B2060" s="2"/>
      <c r="C2060" s="421"/>
      <c r="D2060" s="421"/>
      <c r="E2060" s="2"/>
      <c r="F2060" s="2"/>
      <c r="G2060" s="2"/>
      <c r="H2060" s="2"/>
      <c r="I2060" s="2"/>
      <c r="J2060" s="2"/>
      <c r="K2060" s="2"/>
      <c r="L2060" s="2"/>
    </row>
    <row r="2061" spans="1:12" ht="12.75" customHeight="1" x14ac:dyDescent="0.2">
      <c r="A2061" s="427" t="s">
        <v>4</v>
      </c>
      <c r="B2061" s="427"/>
      <c r="C2061" s="427"/>
      <c r="D2061" s="427"/>
      <c r="E2061" s="2"/>
      <c r="F2061" s="433" t="s">
        <v>21</v>
      </c>
      <c r="G2061" s="433"/>
      <c r="H2061" s="433"/>
      <c r="I2061" s="433"/>
      <c r="J2061" s="433"/>
      <c r="K2061" s="433"/>
      <c r="L2061" s="433"/>
    </row>
    <row r="2062" spans="1:12" ht="12.75" customHeight="1" x14ac:dyDescent="0.2">
      <c r="A2062" s="11" t="s">
        <v>53</v>
      </c>
      <c r="B2062" s="11" t="s">
        <v>54</v>
      </c>
      <c r="C2062" s="428" t="s">
        <v>55</v>
      </c>
      <c r="D2062" s="429"/>
      <c r="E2062" s="11" t="s">
        <v>56</v>
      </c>
      <c r="F2062" s="12"/>
      <c r="G2062" s="434" t="s">
        <v>57</v>
      </c>
      <c r="H2062" s="388"/>
      <c r="I2062" s="388"/>
      <c r="J2062" s="388"/>
      <c r="K2062" s="389"/>
      <c r="L2062" s="12"/>
    </row>
    <row r="2063" spans="1:12" ht="25.5" customHeight="1" x14ac:dyDescent="0.2">
      <c r="A2063" s="13"/>
      <c r="B2063" s="13" t="s">
        <v>58</v>
      </c>
      <c r="C2063" s="419" t="s">
        <v>59</v>
      </c>
      <c r="D2063" s="420"/>
      <c r="E2063" s="14" t="s">
        <v>60</v>
      </c>
      <c r="F2063" s="12" t="s">
        <v>61</v>
      </c>
      <c r="G2063" s="12" t="s">
        <v>62</v>
      </c>
      <c r="H2063" s="12" t="s">
        <v>63</v>
      </c>
      <c r="I2063" s="12" t="s">
        <v>64</v>
      </c>
      <c r="J2063" s="12" t="s">
        <v>65</v>
      </c>
      <c r="K2063" s="12" t="s">
        <v>66</v>
      </c>
      <c r="L2063" s="12" t="s">
        <v>67</v>
      </c>
    </row>
    <row r="2064" spans="1:12" x14ac:dyDescent="0.2">
      <c r="A2064" s="15">
        <f>COUNT(A2065)</f>
        <v>0</v>
      </c>
      <c r="B2064" s="167" t="s">
        <v>33</v>
      </c>
      <c r="C2064" s="413"/>
      <c r="D2064" s="414"/>
      <c r="E2064" s="167"/>
      <c r="F2064" s="6">
        <f>SUM(F2065)</f>
        <v>0</v>
      </c>
      <c r="G2064" s="6">
        <f t="shared" ref="G2064" si="894">SUM(G2065)</f>
        <v>0</v>
      </c>
      <c r="H2064" s="6">
        <f t="shared" ref="H2064" si="895">SUM(H2065)</f>
        <v>0</v>
      </c>
      <c r="I2064" s="6">
        <f t="shared" ref="I2064" si="896">SUM(I2065)</f>
        <v>0</v>
      </c>
      <c r="J2064" s="6">
        <f t="shared" ref="J2064" si="897">SUM(J2065)</f>
        <v>0</v>
      </c>
      <c r="K2064" s="6">
        <f t="shared" ref="K2064" si="898">SUM(K2065)</f>
        <v>0</v>
      </c>
      <c r="L2064" s="6">
        <f t="shared" ref="L2064" si="899">SUM(L2065)</f>
        <v>0</v>
      </c>
    </row>
    <row r="2065" spans="1:12" ht="25.5" x14ac:dyDescent="0.2">
      <c r="A2065" s="8"/>
      <c r="B2065" s="166"/>
      <c r="C2065" s="415" t="s">
        <v>226</v>
      </c>
      <c r="D2065" s="416"/>
      <c r="E2065" s="166" t="s">
        <v>227</v>
      </c>
      <c r="F2065" s="8"/>
      <c r="G2065" s="8"/>
      <c r="H2065" s="8"/>
      <c r="I2065" s="8"/>
      <c r="J2065" s="8"/>
      <c r="K2065" s="8"/>
      <c r="L2065" s="8"/>
    </row>
    <row r="2066" spans="1:12" x14ac:dyDescent="0.2">
      <c r="A2066" s="15">
        <f>COUNT(A2067)</f>
        <v>0</v>
      </c>
      <c r="B2066" s="167" t="s">
        <v>34</v>
      </c>
      <c r="C2066" s="413"/>
      <c r="D2066" s="414"/>
      <c r="E2066" s="167"/>
      <c r="F2066" s="6">
        <f>SUM(F2067)</f>
        <v>0</v>
      </c>
      <c r="G2066" s="6">
        <f t="shared" ref="G2066" si="900">SUM(G2067)</f>
        <v>0</v>
      </c>
      <c r="H2066" s="6">
        <f t="shared" ref="H2066" si="901">SUM(H2067)</f>
        <v>0</v>
      </c>
      <c r="I2066" s="6">
        <f t="shared" ref="I2066" si="902">SUM(I2067)</f>
        <v>0</v>
      </c>
      <c r="J2066" s="6">
        <f t="shared" ref="J2066" si="903">SUM(J2067)</f>
        <v>0</v>
      </c>
      <c r="K2066" s="6">
        <f t="shared" ref="K2066" si="904">SUM(K2067)</f>
        <v>0</v>
      </c>
      <c r="L2066" s="6">
        <f t="shared" ref="L2066" si="905">SUM(L2067)</f>
        <v>0</v>
      </c>
    </row>
    <row r="2067" spans="1:12" ht="25.5" x14ac:dyDescent="0.2">
      <c r="A2067" s="8"/>
      <c r="B2067" s="166"/>
      <c r="C2067" s="415" t="s">
        <v>226</v>
      </c>
      <c r="D2067" s="416"/>
      <c r="E2067" s="166" t="s">
        <v>227</v>
      </c>
      <c r="F2067" s="8"/>
      <c r="G2067" s="8"/>
      <c r="H2067" s="8"/>
      <c r="I2067" s="8"/>
      <c r="J2067" s="8"/>
      <c r="K2067" s="8"/>
      <c r="L2067" s="8"/>
    </row>
    <row r="2068" spans="1:12" x14ac:dyDescent="0.2">
      <c r="A2068" s="15">
        <f>COUNT(A2069)</f>
        <v>0</v>
      </c>
      <c r="B2068" s="167" t="s">
        <v>35</v>
      </c>
      <c r="C2068" s="413"/>
      <c r="D2068" s="414"/>
      <c r="E2068" s="167"/>
      <c r="F2068" s="6">
        <f>SUM(F2069)</f>
        <v>0</v>
      </c>
      <c r="G2068" s="6">
        <f t="shared" ref="G2068" si="906">SUM(G2069)</f>
        <v>0</v>
      </c>
      <c r="H2068" s="6">
        <f t="shared" ref="H2068" si="907">SUM(H2069)</f>
        <v>0</v>
      </c>
      <c r="I2068" s="6">
        <f t="shared" ref="I2068" si="908">SUM(I2069)</f>
        <v>0</v>
      </c>
      <c r="J2068" s="6">
        <f t="shared" ref="J2068" si="909">SUM(J2069)</f>
        <v>0</v>
      </c>
      <c r="K2068" s="6">
        <f t="shared" ref="K2068" si="910">SUM(K2069)</f>
        <v>0</v>
      </c>
      <c r="L2068" s="6">
        <f t="shared" ref="L2068" si="911">SUM(L2069)</f>
        <v>0</v>
      </c>
    </row>
    <row r="2069" spans="1:12" ht="25.5" x14ac:dyDescent="0.2">
      <c r="A2069" s="8"/>
      <c r="B2069" s="166"/>
      <c r="C2069" s="415" t="s">
        <v>226</v>
      </c>
      <c r="D2069" s="416"/>
      <c r="E2069" s="166" t="s">
        <v>227</v>
      </c>
      <c r="F2069" s="8"/>
      <c r="G2069" s="8"/>
      <c r="H2069" s="8"/>
      <c r="I2069" s="8"/>
      <c r="J2069" s="8"/>
      <c r="K2069" s="8"/>
      <c r="L2069" s="8"/>
    </row>
    <row r="2070" spans="1:12" x14ac:dyDescent="0.2">
      <c r="A2070" s="15">
        <f>COUNT(A2071)</f>
        <v>0</v>
      </c>
      <c r="B2070" s="167" t="s">
        <v>36</v>
      </c>
      <c r="C2070" s="413"/>
      <c r="D2070" s="414"/>
      <c r="E2070" s="167"/>
      <c r="F2070" s="6">
        <f>SUM(F2071)</f>
        <v>0</v>
      </c>
      <c r="G2070" s="6">
        <f t="shared" ref="G2070" si="912">SUM(G2071)</f>
        <v>0</v>
      </c>
      <c r="H2070" s="6">
        <f t="shared" ref="H2070" si="913">SUM(H2071)</f>
        <v>0</v>
      </c>
      <c r="I2070" s="6">
        <f t="shared" ref="I2070" si="914">SUM(I2071)</f>
        <v>0</v>
      </c>
      <c r="J2070" s="6">
        <f t="shared" ref="J2070" si="915">SUM(J2071)</f>
        <v>0</v>
      </c>
      <c r="K2070" s="6">
        <f t="shared" ref="K2070" si="916">SUM(K2071)</f>
        <v>0</v>
      </c>
      <c r="L2070" s="6">
        <f t="shared" ref="L2070" si="917">SUM(L2071)</f>
        <v>0</v>
      </c>
    </row>
    <row r="2071" spans="1:12" ht="25.5" x14ac:dyDescent="0.2">
      <c r="A2071" s="8"/>
      <c r="B2071" s="166"/>
      <c r="C2071" s="415" t="s">
        <v>226</v>
      </c>
      <c r="D2071" s="416"/>
      <c r="E2071" s="166" t="s">
        <v>227</v>
      </c>
      <c r="F2071" s="8"/>
      <c r="G2071" s="8"/>
      <c r="H2071" s="8"/>
      <c r="I2071" s="8"/>
      <c r="J2071" s="8"/>
      <c r="K2071" s="8"/>
      <c r="L2071" s="8"/>
    </row>
    <row r="2072" spans="1:12" x14ac:dyDescent="0.2">
      <c r="A2072" s="16">
        <f>SUM(A2064+A2066+A2068+A2070)</f>
        <v>0</v>
      </c>
      <c r="B2072" s="17"/>
      <c r="C2072" s="417"/>
      <c r="D2072" s="418"/>
      <c r="E2072" s="17"/>
      <c r="F2072" s="164">
        <f>SUM(F2064+F2066+F2068+F2070)</f>
        <v>0</v>
      </c>
      <c r="G2072" s="164">
        <f t="shared" ref="G2072:L2072" si="918">SUM(G2064+G2066+G2068+G2070)</f>
        <v>0</v>
      </c>
      <c r="H2072" s="164">
        <f t="shared" si="918"/>
        <v>0</v>
      </c>
      <c r="I2072" s="164">
        <f t="shared" si="918"/>
        <v>0</v>
      </c>
      <c r="J2072" s="164">
        <f t="shared" si="918"/>
        <v>0</v>
      </c>
      <c r="K2072" s="164">
        <f t="shared" si="918"/>
        <v>0</v>
      </c>
      <c r="L2072" s="164">
        <f t="shared" si="918"/>
        <v>0</v>
      </c>
    </row>
    <row r="2073" spans="1:12" x14ac:dyDescent="0.2">
      <c r="A2073" s="2"/>
      <c r="B2073" s="2"/>
      <c r="C2073" s="421"/>
      <c r="D2073" s="421"/>
      <c r="E2073" s="2"/>
      <c r="F2073" s="2"/>
      <c r="G2073" s="2"/>
      <c r="H2073" s="2"/>
      <c r="I2073" s="2"/>
      <c r="J2073" s="2"/>
      <c r="K2073" s="2"/>
      <c r="L2073" s="2"/>
    </row>
    <row r="2074" spans="1:12" ht="12.75" customHeight="1" x14ac:dyDescent="0.2">
      <c r="A2074" s="427" t="s">
        <v>5</v>
      </c>
      <c r="B2074" s="427"/>
      <c r="C2074" s="427"/>
      <c r="D2074" s="427"/>
      <c r="E2074" s="2"/>
      <c r="F2074" s="435" t="s">
        <v>21</v>
      </c>
      <c r="G2074" s="435"/>
      <c r="H2074" s="435"/>
      <c r="I2074" s="435"/>
      <c r="J2074" s="435"/>
      <c r="K2074" s="435"/>
      <c r="L2074" s="435"/>
    </row>
    <row r="2075" spans="1:12" ht="12.75" customHeight="1" x14ac:dyDescent="0.2">
      <c r="A2075" s="11" t="s">
        <v>53</v>
      </c>
      <c r="B2075" s="11" t="s">
        <v>54</v>
      </c>
      <c r="C2075" s="428" t="s">
        <v>55</v>
      </c>
      <c r="D2075" s="429"/>
      <c r="E2075" s="11" t="s">
        <v>56</v>
      </c>
      <c r="F2075" s="434" t="s">
        <v>57</v>
      </c>
      <c r="G2075" s="388"/>
      <c r="H2075" s="388"/>
      <c r="I2075" s="389"/>
      <c r="J2075" s="12"/>
    </row>
    <row r="2076" spans="1:12" ht="25.5" customHeight="1" x14ac:dyDescent="0.2">
      <c r="A2076" s="13"/>
      <c r="B2076" s="13" t="s">
        <v>58</v>
      </c>
      <c r="C2076" s="419" t="s">
        <v>59</v>
      </c>
      <c r="D2076" s="420"/>
      <c r="E2076" s="14" t="s">
        <v>60</v>
      </c>
      <c r="F2076" s="12" t="s">
        <v>294</v>
      </c>
      <c r="G2076" s="12" t="s">
        <v>295</v>
      </c>
      <c r="H2076" s="18" t="s">
        <v>296</v>
      </c>
      <c r="I2076" s="12" t="s">
        <v>66</v>
      </c>
      <c r="J2076" s="12" t="s">
        <v>297</v>
      </c>
    </row>
    <row r="2077" spans="1:12" x14ac:dyDescent="0.2">
      <c r="A2077" s="15">
        <f>COUNT(A2078)</f>
        <v>0</v>
      </c>
      <c r="B2077" s="167" t="s">
        <v>33</v>
      </c>
      <c r="C2077" s="413"/>
      <c r="D2077" s="414"/>
      <c r="E2077" s="167"/>
      <c r="F2077" s="6">
        <f>SUM(F2078)</f>
        <v>0</v>
      </c>
      <c r="G2077" s="6">
        <f t="shared" ref="G2077" si="919">SUM(G2078)</f>
        <v>0</v>
      </c>
      <c r="H2077" s="6">
        <f t="shared" ref="H2077" si="920">SUM(H2078)</f>
        <v>0</v>
      </c>
      <c r="I2077" s="6">
        <f t="shared" ref="I2077" si="921">SUM(I2078)</f>
        <v>0</v>
      </c>
      <c r="J2077" s="6">
        <f t="shared" ref="J2077" si="922">SUM(J2078)</f>
        <v>0</v>
      </c>
    </row>
    <row r="2078" spans="1:12" ht="25.5" x14ac:dyDescent="0.2">
      <c r="A2078" s="8"/>
      <c r="B2078" s="166"/>
      <c r="C2078" s="415" t="s">
        <v>226</v>
      </c>
      <c r="D2078" s="416"/>
      <c r="E2078" s="166" t="s">
        <v>227</v>
      </c>
      <c r="F2078" s="8"/>
      <c r="G2078" s="8"/>
      <c r="H2078" s="8"/>
      <c r="I2078" s="8"/>
      <c r="J2078" s="8"/>
    </row>
    <row r="2079" spans="1:12" x14ac:dyDescent="0.2">
      <c r="A2079" s="15">
        <f>COUNT(A2080)</f>
        <v>0</v>
      </c>
      <c r="B2079" s="167" t="s">
        <v>34</v>
      </c>
      <c r="C2079" s="413"/>
      <c r="D2079" s="414"/>
      <c r="E2079" s="167"/>
      <c r="F2079" s="6">
        <f>SUM(F2080)</f>
        <v>0</v>
      </c>
      <c r="G2079" s="6">
        <f t="shared" ref="G2079" si="923">SUM(G2080)</f>
        <v>0</v>
      </c>
      <c r="H2079" s="6">
        <f t="shared" ref="H2079" si="924">SUM(H2080)</f>
        <v>0</v>
      </c>
      <c r="I2079" s="6">
        <f t="shared" ref="I2079" si="925">SUM(I2080)</f>
        <v>0</v>
      </c>
      <c r="J2079" s="6">
        <f t="shared" ref="J2079" si="926">SUM(J2080)</f>
        <v>0</v>
      </c>
    </row>
    <row r="2080" spans="1:12" ht="25.5" x14ac:dyDescent="0.2">
      <c r="A2080" s="8"/>
      <c r="B2080" s="166"/>
      <c r="C2080" s="415" t="s">
        <v>226</v>
      </c>
      <c r="D2080" s="416"/>
      <c r="E2080" s="166" t="s">
        <v>227</v>
      </c>
      <c r="F2080" s="8"/>
      <c r="G2080" s="8"/>
      <c r="H2080" s="8"/>
      <c r="I2080" s="8"/>
      <c r="J2080" s="8"/>
    </row>
    <row r="2081" spans="1:12" x14ac:dyDescent="0.2">
      <c r="A2081" s="15">
        <f>COUNT(A2082)</f>
        <v>0</v>
      </c>
      <c r="B2081" s="167" t="s">
        <v>35</v>
      </c>
      <c r="C2081" s="413"/>
      <c r="D2081" s="414"/>
      <c r="E2081" s="167"/>
      <c r="F2081" s="6">
        <f>SUM(F2082)</f>
        <v>0</v>
      </c>
      <c r="G2081" s="6">
        <f t="shared" ref="G2081" si="927">SUM(G2082)</f>
        <v>0</v>
      </c>
      <c r="H2081" s="6">
        <f t="shared" ref="H2081" si="928">SUM(H2082)</f>
        <v>0</v>
      </c>
      <c r="I2081" s="6">
        <f t="shared" ref="I2081" si="929">SUM(I2082)</f>
        <v>0</v>
      </c>
      <c r="J2081" s="6">
        <f t="shared" ref="J2081" si="930">SUM(J2082)</f>
        <v>0</v>
      </c>
    </row>
    <row r="2082" spans="1:12" ht="25.5" x14ac:dyDescent="0.2">
      <c r="A2082" s="8"/>
      <c r="B2082" s="166"/>
      <c r="C2082" s="415" t="s">
        <v>226</v>
      </c>
      <c r="D2082" s="416"/>
      <c r="E2082" s="166" t="s">
        <v>227</v>
      </c>
      <c r="F2082" s="8"/>
      <c r="G2082" s="8"/>
      <c r="H2082" s="8"/>
      <c r="I2082" s="8"/>
      <c r="J2082" s="8"/>
    </row>
    <row r="2083" spans="1:12" x14ac:dyDescent="0.2">
      <c r="A2083" s="15">
        <f>COUNT(A2084)</f>
        <v>0</v>
      </c>
      <c r="B2083" s="167" t="s">
        <v>36</v>
      </c>
      <c r="C2083" s="413"/>
      <c r="D2083" s="414"/>
      <c r="E2083" s="167"/>
      <c r="F2083" s="6">
        <f>SUM(F2084)</f>
        <v>0</v>
      </c>
      <c r="G2083" s="6">
        <f t="shared" ref="G2083" si="931">SUM(G2084)</f>
        <v>0</v>
      </c>
      <c r="H2083" s="6">
        <f t="shared" ref="H2083" si="932">SUM(H2084)</f>
        <v>0</v>
      </c>
      <c r="I2083" s="6">
        <f t="shared" ref="I2083" si="933">SUM(I2084)</f>
        <v>0</v>
      </c>
      <c r="J2083" s="6">
        <f t="shared" ref="J2083" si="934">SUM(J2084)</f>
        <v>0</v>
      </c>
    </row>
    <row r="2084" spans="1:12" ht="25.5" x14ac:dyDescent="0.2">
      <c r="A2084" s="8"/>
      <c r="B2084" s="166"/>
      <c r="C2084" s="415" t="s">
        <v>226</v>
      </c>
      <c r="D2084" s="416"/>
      <c r="E2084" s="166" t="s">
        <v>227</v>
      </c>
      <c r="F2084" s="8"/>
      <c r="G2084" s="8"/>
      <c r="H2084" s="8"/>
      <c r="I2084" s="8"/>
      <c r="J2084" s="8"/>
    </row>
    <row r="2085" spans="1:12" x14ac:dyDescent="0.2">
      <c r="A2085" s="16">
        <f>SUM(A2077+A2079+A2081+A2083)</f>
        <v>0</v>
      </c>
      <c r="B2085" s="17"/>
      <c r="C2085" s="417"/>
      <c r="D2085" s="418"/>
      <c r="E2085" s="17"/>
      <c r="F2085" s="164">
        <f>SUM(F2077+F2079+F2081+F2083)</f>
        <v>0</v>
      </c>
      <c r="G2085" s="164">
        <f t="shared" ref="G2085:J2085" si="935">SUM(G2077+G2079+G2081+G2083)</f>
        <v>0</v>
      </c>
      <c r="H2085" s="164">
        <f t="shared" si="935"/>
        <v>0</v>
      </c>
      <c r="I2085" s="164">
        <f t="shared" si="935"/>
        <v>0</v>
      </c>
      <c r="J2085" s="164">
        <f t="shared" si="935"/>
        <v>0</v>
      </c>
    </row>
    <row r="2086" spans="1:12" x14ac:dyDescent="0.2">
      <c r="A2086" s="2"/>
      <c r="B2086" s="2"/>
      <c r="C2086" s="421"/>
      <c r="D2086" s="421"/>
      <c r="E2086" s="2"/>
      <c r="F2086" s="2"/>
      <c r="G2086" s="2"/>
      <c r="H2086" s="2"/>
      <c r="I2086" s="2"/>
      <c r="J2086" s="2"/>
      <c r="K2086" s="2"/>
      <c r="L2086" s="2"/>
    </row>
    <row r="2087" spans="1:12" ht="12.75" customHeight="1" x14ac:dyDescent="0.2">
      <c r="A2087" s="427" t="s">
        <v>6</v>
      </c>
      <c r="B2087" s="427"/>
      <c r="C2087" s="427"/>
      <c r="D2087" s="427"/>
      <c r="E2087" s="2"/>
      <c r="F2087" s="435" t="s">
        <v>21</v>
      </c>
      <c r="G2087" s="435"/>
      <c r="H2087" s="435"/>
      <c r="I2087" s="435"/>
      <c r="J2087" s="435"/>
      <c r="K2087" s="435"/>
      <c r="L2087" s="435"/>
    </row>
    <row r="2088" spans="1:12" ht="12.75" customHeight="1" x14ac:dyDescent="0.2">
      <c r="A2088" s="11" t="s">
        <v>53</v>
      </c>
      <c r="B2088" s="11" t="s">
        <v>54</v>
      </c>
      <c r="C2088" s="428" t="s">
        <v>55</v>
      </c>
      <c r="D2088" s="429"/>
      <c r="E2088" s="171" t="s">
        <v>56</v>
      </c>
      <c r="F2088" s="434" t="s">
        <v>57</v>
      </c>
      <c r="G2088" s="388"/>
      <c r="H2088" s="389"/>
    </row>
    <row r="2089" spans="1:12" ht="25.5" customHeight="1" x14ac:dyDescent="0.2">
      <c r="A2089" s="13"/>
      <c r="B2089" s="13" t="s">
        <v>58</v>
      </c>
      <c r="C2089" s="419" t="s">
        <v>59</v>
      </c>
      <c r="D2089" s="420"/>
      <c r="E2089" s="14" t="s">
        <v>60</v>
      </c>
      <c r="F2089" s="12" t="s">
        <v>380</v>
      </c>
      <c r="G2089" s="12" t="s">
        <v>381</v>
      </c>
      <c r="H2089" s="12" t="s">
        <v>66</v>
      </c>
    </row>
    <row r="2090" spans="1:12" x14ac:dyDescent="0.2">
      <c r="A2090" s="15">
        <f>COUNT(A2091)</f>
        <v>0</v>
      </c>
      <c r="B2090" s="167" t="s">
        <v>47</v>
      </c>
      <c r="C2090" s="413"/>
      <c r="D2090" s="414"/>
      <c r="E2090" s="167"/>
      <c r="F2090" s="6">
        <f>SUM(F2091)</f>
        <v>0</v>
      </c>
      <c r="G2090" s="6">
        <f t="shared" ref="G2090" si="936">SUM(G2091)</f>
        <v>0</v>
      </c>
      <c r="H2090" s="6">
        <f t="shared" ref="H2090" si="937">SUM(H2091)</f>
        <v>0</v>
      </c>
    </row>
    <row r="2091" spans="1:12" ht="25.5" x14ac:dyDescent="0.2">
      <c r="A2091" s="8"/>
      <c r="B2091" s="166"/>
      <c r="C2091" s="415" t="s">
        <v>226</v>
      </c>
      <c r="D2091" s="416"/>
      <c r="E2091" s="166" t="s">
        <v>227</v>
      </c>
      <c r="F2091" s="8"/>
      <c r="G2091" s="8"/>
      <c r="H2091" s="8"/>
    </row>
    <row r="2092" spans="1:12" x14ac:dyDescent="0.2">
      <c r="A2092" s="15">
        <f>COUNT(A2093)</f>
        <v>0</v>
      </c>
      <c r="B2092" s="167" t="s">
        <v>48</v>
      </c>
      <c r="C2092" s="413"/>
      <c r="D2092" s="414"/>
      <c r="E2092" s="167"/>
      <c r="F2092" s="6">
        <f>SUM(F2093)</f>
        <v>0</v>
      </c>
      <c r="G2092" s="6">
        <f t="shared" ref="G2092" si="938">SUM(G2093)</f>
        <v>0</v>
      </c>
      <c r="H2092" s="6">
        <f t="shared" ref="H2092" si="939">SUM(H2093)</f>
        <v>0</v>
      </c>
    </row>
    <row r="2093" spans="1:12" ht="25.5" x14ac:dyDescent="0.2">
      <c r="A2093" s="8"/>
      <c r="B2093" s="166"/>
      <c r="C2093" s="415" t="s">
        <v>226</v>
      </c>
      <c r="D2093" s="416"/>
      <c r="E2093" s="166" t="s">
        <v>227</v>
      </c>
      <c r="F2093" s="8"/>
      <c r="G2093" s="8"/>
      <c r="H2093" s="8"/>
    </row>
    <row r="2094" spans="1:12" x14ac:dyDescent="0.2">
      <c r="A2094" s="15">
        <f>COUNT(A2095)</f>
        <v>0</v>
      </c>
      <c r="B2094" s="167" t="s">
        <v>49</v>
      </c>
      <c r="C2094" s="413"/>
      <c r="D2094" s="414"/>
      <c r="E2094" s="167"/>
      <c r="F2094" s="6">
        <f>SUM(F2095)</f>
        <v>0</v>
      </c>
      <c r="G2094" s="6">
        <f t="shared" ref="G2094" si="940">SUM(G2095)</f>
        <v>0</v>
      </c>
      <c r="H2094" s="6">
        <f t="shared" ref="H2094" si="941">SUM(H2095)</f>
        <v>0</v>
      </c>
    </row>
    <row r="2095" spans="1:12" ht="25.5" x14ac:dyDescent="0.2">
      <c r="A2095" s="8"/>
      <c r="B2095" s="166"/>
      <c r="C2095" s="415" t="s">
        <v>226</v>
      </c>
      <c r="D2095" s="416"/>
      <c r="E2095" s="166" t="s">
        <v>227</v>
      </c>
      <c r="F2095" s="8"/>
      <c r="G2095" s="8"/>
      <c r="H2095" s="8"/>
    </row>
    <row r="2096" spans="1:12" x14ac:dyDescent="0.2">
      <c r="A2096" s="15">
        <f>COUNT(A2097)</f>
        <v>0</v>
      </c>
      <c r="B2096" s="167" t="s">
        <v>50</v>
      </c>
      <c r="C2096" s="413"/>
      <c r="D2096" s="414"/>
      <c r="E2096" s="167"/>
      <c r="F2096" s="6">
        <f>SUM(F2097)</f>
        <v>0</v>
      </c>
      <c r="G2096" s="6">
        <f t="shared" ref="G2096" si="942">SUM(G2097)</f>
        <v>0</v>
      </c>
      <c r="H2096" s="6">
        <f t="shared" ref="H2096" si="943">SUM(H2097)</f>
        <v>0</v>
      </c>
    </row>
    <row r="2097" spans="1:12" ht="25.5" x14ac:dyDescent="0.2">
      <c r="A2097" s="8"/>
      <c r="B2097" s="166"/>
      <c r="C2097" s="415" t="s">
        <v>226</v>
      </c>
      <c r="D2097" s="416"/>
      <c r="E2097" s="166" t="s">
        <v>227</v>
      </c>
      <c r="F2097" s="8"/>
      <c r="G2097" s="8"/>
      <c r="H2097" s="8"/>
    </row>
    <row r="2098" spans="1:12" x14ac:dyDescent="0.2">
      <c r="A2098" s="16">
        <f>SUM(A2090+A2092+A2094+A2096)</f>
        <v>0</v>
      </c>
      <c r="B2098" s="167" t="s">
        <v>51</v>
      </c>
      <c r="C2098" s="417"/>
      <c r="D2098" s="418"/>
      <c r="E2098" s="17"/>
      <c r="F2098" s="164">
        <f>SUM(F2090+F2092+F2094+F2096)</f>
        <v>0</v>
      </c>
      <c r="G2098" s="164">
        <f t="shared" ref="G2098:H2098" si="944">SUM(G2090+G2092+G2094+G2096)</f>
        <v>0</v>
      </c>
      <c r="H2098" s="164">
        <f t="shared" si="944"/>
        <v>0</v>
      </c>
    </row>
    <row r="2099" spans="1:12" ht="25.5" x14ac:dyDescent="0.2">
      <c r="A2099" s="8"/>
      <c r="B2099" s="7"/>
      <c r="C2099" s="415" t="s">
        <v>226</v>
      </c>
      <c r="D2099" s="416"/>
      <c r="E2099" s="7" t="s">
        <v>227</v>
      </c>
      <c r="F2099" s="8"/>
      <c r="G2099" s="8"/>
      <c r="H2099" s="8"/>
    </row>
    <row r="2100" spans="1:12" x14ac:dyDescent="0.2">
      <c r="A2100" s="2"/>
      <c r="B2100" s="2"/>
      <c r="C2100" s="421"/>
      <c r="D2100" s="421"/>
      <c r="E2100" s="2"/>
      <c r="F2100" s="2"/>
      <c r="G2100" s="2"/>
      <c r="H2100" s="2"/>
      <c r="I2100" s="2"/>
      <c r="J2100" s="2"/>
      <c r="K2100" s="2"/>
      <c r="L2100" s="2"/>
    </row>
    <row r="2101" spans="1:12" x14ac:dyDescent="0.2">
      <c r="A2101" s="2"/>
      <c r="B2101" s="2"/>
      <c r="C2101" s="432"/>
      <c r="D2101" s="432"/>
      <c r="E2101" s="2"/>
      <c r="F2101" s="2"/>
      <c r="G2101" s="2"/>
      <c r="H2101" s="2"/>
      <c r="I2101" s="2"/>
      <c r="J2101" s="2"/>
      <c r="K2101" s="2"/>
      <c r="L2101" s="2"/>
    </row>
    <row r="2102" spans="1:12" ht="18" customHeight="1" x14ac:dyDescent="0.2">
      <c r="A2102" s="408" t="s">
        <v>22</v>
      </c>
      <c r="B2102" s="408"/>
      <c r="C2102" s="408"/>
      <c r="D2102" s="408"/>
      <c r="E2102" s="1"/>
      <c r="F2102" s="1"/>
      <c r="G2102" s="1"/>
      <c r="H2102" s="1"/>
      <c r="I2102" s="1"/>
      <c r="J2102" s="1"/>
      <c r="K2102" s="1"/>
      <c r="L2102" s="1"/>
    </row>
    <row r="2103" spans="1:12" x14ac:dyDescent="0.2">
      <c r="A2103" s="3"/>
      <c r="B2103" s="3"/>
      <c r="C2103" s="409"/>
      <c r="D2103" s="409"/>
      <c r="E2103" s="3"/>
      <c r="F2103" s="3"/>
      <c r="G2103" s="3"/>
      <c r="H2103" s="3"/>
      <c r="I2103" s="3"/>
      <c r="J2103" s="3"/>
      <c r="K2103" s="3"/>
      <c r="L2103" s="3"/>
    </row>
    <row r="2104" spans="1:12" ht="12.75" customHeight="1" x14ac:dyDescent="0.2">
      <c r="A2104" s="427" t="s">
        <v>1</v>
      </c>
      <c r="B2104" s="427"/>
      <c r="C2104" s="427"/>
      <c r="D2104" s="427"/>
      <c r="E2104" s="2"/>
      <c r="F2104" s="433" t="s">
        <v>22</v>
      </c>
      <c r="G2104" s="433"/>
      <c r="H2104" s="433"/>
      <c r="I2104" s="433"/>
      <c r="J2104" s="433"/>
      <c r="K2104" s="433"/>
      <c r="L2104" s="433"/>
    </row>
    <row r="2105" spans="1:12" ht="12.75" customHeight="1" x14ac:dyDescent="0.2">
      <c r="A2105" s="11" t="s">
        <v>53</v>
      </c>
      <c r="B2105" s="11" t="s">
        <v>54</v>
      </c>
      <c r="C2105" s="428" t="s">
        <v>55</v>
      </c>
      <c r="D2105" s="429"/>
      <c r="E2105" s="11" t="s">
        <v>56</v>
      </c>
      <c r="F2105" s="12"/>
      <c r="G2105" s="434" t="s">
        <v>57</v>
      </c>
      <c r="H2105" s="388"/>
      <c r="I2105" s="388"/>
      <c r="J2105" s="388"/>
      <c r="K2105" s="389"/>
      <c r="L2105" s="12"/>
    </row>
    <row r="2106" spans="1:12" ht="25.5" customHeight="1" x14ac:dyDescent="0.2">
      <c r="A2106" s="13"/>
      <c r="B2106" s="13" t="s">
        <v>58</v>
      </c>
      <c r="C2106" s="419" t="s">
        <v>59</v>
      </c>
      <c r="D2106" s="420"/>
      <c r="E2106" s="14" t="s">
        <v>60</v>
      </c>
      <c r="F2106" s="12" t="s">
        <v>61</v>
      </c>
      <c r="G2106" s="12" t="s">
        <v>62</v>
      </c>
      <c r="H2106" s="12" t="s">
        <v>63</v>
      </c>
      <c r="I2106" s="12" t="s">
        <v>64</v>
      </c>
      <c r="J2106" s="12" t="s">
        <v>65</v>
      </c>
      <c r="K2106" s="12" t="s">
        <v>66</v>
      </c>
      <c r="L2106" s="12" t="s">
        <v>67</v>
      </c>
    </row>
    <row r="2107" spans="1:12" x14ac:dyDescent="0.2">
      <c r="A2107" s="15">
        <f>COUNT(A2108:A2109)</f>
        <v>2</v>
      </c>
      <c r="B2107" s="5" t="s">
        <v>33</v>
      </c>
      <c r="C2107" s="413"/>
      <c r="D2107" s="414"/>
      <c r="E2107" s="5"/>
      <c r="F2107" s="6">
        <f>SUM(F2108:F2109)</f>
        <v>48</v>
      </c>
      <c r="G2107" s="6">
        <f t="shared" ref="G2107:L2107" si="945">SUM(G2108:G2109)</f>
        <v>0</v>
      </c>
      <c r="H2107" s="6">
        <f t="shared" si="945"/>
        <v>2</v>
      </c>
      <c r="I2107" s="6">
        <f t="shared" si="945"/>
        <v>0</v>
      </c>
      <c r="J2107" s="6">
        <f t="shared" si="945"/>
        <v>0</v>
      </c>
      <c r="K2107" s="6">
        <f t="shared" si="945"/>
        <v>50</v>
      </c>
      <c r="L2107" s="6">
        <f t="shared" si="945"/>
        <v>83</v>
      </c>
    </row>
    <row r="2108" spans="1:12" ht="63.75" customHeight="1" x14ac:dyDescent="0.2">
      <c r="A2108" s="162">
        <v>1</v>
      </c>
      <c r="B2108" s="7" t="s">
        <v>1703</v>
      </c>
      <c r="C2108" s="415" t="s">
        <v>1704</v>
      </c>
      <c r="D2108" s="416"/>
      <c r="E2108" s="7" t="s">
        <v>3464</v>
      </c>
      <c r="F2108" s="8">
        <v>16</v>
      </c>
      <c r="G2108" s="8"/>
      <c r="H2108" s="8">
        <v>2</v>
      </c>
      <c r="I2108" s="8"/>
      <c r="J2108" s="8"/>
      <c r="K2108" s="8">
        <v>18</v>
      </c>
      <c r="L2108" s="8">
        <v>35</v>
      </c>
    </row>
    <row r="2109" spans="1:12" ht="38.25" customHeight="1" x14ac:dyDescent="0.2">
      <c r="A2109" s="162">
        <v>1</v>
      </c>
      <c r="B2109" s="7" t="s">
        <v>1512</v>
      </c>
      <c r="C2109" s="415" t="s">
        <v>1705</v>
      </c>
      <c r="D2109" s="416"/>
      <c r="E2109" s="7" t="s">
        <v>3465</v>
      </c>
      <c r="F2109" s="8">
        <v>32</v>
      </c>
      <c r="G2109" s="8"/>
      <c r="H2109" s="8"/>
      <c r="I2109" s="8"/>
      <c r="J2109" s="8"/>
      <c r="K2109" s="8">
        <v>32</v>
      </c>
      <c r="L2109" s="8">
        <v>48</v>
      </c>
    </row>
    <row r="2110" spans="1:12" x14ac:dyDescent="0.2">
      <c r="A2110" s="15">
        <f>COUNT(A2111:A2116)</f>
        <v>6</v>
      </c>
      <c r="B2110" s="5" t="s">
        <v>34</v>
      </c>
      <c r="C2110" s="413"/>
      <c r="D2110" s="414"/>
      <c r="E2110" s="5"/>
      <c r="F2110" s="6">
        <f t="shared" ref="F2110:L2110" si="946">SUM(F2111:F2116)</f>
        <v>120</v>
      </c>
      <c r="G2110" s="6">
        <f t="shared" si="946"/>
        <v>0</v>
      </c>
      <c r="H2110" s="6">
        <f t="shared" si="946"/>
        <v>7</v>
      </c>
      <c r="I2110" s="6">
        <f t="shared" si="946"/>
        <v>0</v>
      </c>
      <c r="J2110" s="6">
        <f t="shared" si="946"/>
        <v>0</v>
      </c>
      <c r="K2110" s="6">
        <f t="shared" si="946"/>
        <v>127</v>
      </c>
      <c r="L2110" s="6">
        <f t="shared" si="946"/>
        <v>222</v>
      </c>
    </row>
    <row r="2111" spans="1:12" ht="38.25" customHeight="1" x14ac:dyDescent="0.2">
      <c r="A2111" s="162">
        <v>1</v>
      </c>
      <c r="B2111" s="7" t="s">
        <v>1706</v>
      </c>
      <c r="C2111" s="415" t="s">
        <v>2391</v>
      </c>
      <c r="D2111" s="416"/>
      <c r="E2111" s="7" t="s">
        <v>3466</v>
      </c>
      <c r="F2111" s="8">
        <v>23</v>
      </c>
      <c r="G2111" s="8"/>
      <c r="H2111" s="8">
        <v>2</v>
      </c>
      <c r="I2111" s="8"/>
      <c r="J2111" s="8"/>
      <c r="K2111" s="8">
        <v>25</v>
      </c>
      <c r="L2111" s="8">
        <v>50</v>
      </c>
    </row>
    <row r="2112" spans="1:12" ht="38.25" customHeight="1" x14ac:dyDescent="0.2">
      <c r="A2112" s="162">
        <v>1</v>
      </c>
      <c r="B2112" s="7" t="s">
        <v>1707</v>
      </c>
      <c r="C2112" s="415" t="s">
        <v>1708</v>
      </c>
      <c r="D2112" s="416"/>
      <c r="E2112" s="7" t="s">
        <v>3467</v>
      </c>
      <c r="F2112" s="8">
        <v>14</v>
      </c>
      <c r="G2112" s="8"/>
      <c r="H2112" s="8">
        <v>3</v>
      </c>
      <c r="I2112" s="8"/>
      <c r="J2112" s="8"/>
      <c r="K2112" s="8">
        <v>17</v>
      </c>
      <c r="L2112" s="8">
        <v>30</v>
      </c>
    </row>
    <row r="2113" spans="1:13" ht="38.25" customHeight="1" x14ac:dyDescent="0.2">
      <c r="A2113" s="162">
        <v>1</v>
      </c>
      <c r="B2113" s="7" t="s">
        <v>531</v>
      </c>
      <c r="C2113" s="415" t="s">
        <v>1709</v>
      </c>
      <c r="D2113" s="416"/>
      <c r="E2113" s="7" t="s">
        <v>3468</v>
      </c>
      <c r="F2113" s="8">
        <v>47</v>
      </c>
      <c r="G2113" s="8"/>
      <c r="H2113" s="8">
        <v>2</v>
      </c>
      <c r="I2113" s="8"/>
      <c r="J2113" s="8"/>
      <c r="K2113" s="8">
        <v>49</v>
      </c>
      <c r="L2113" s="8">
        <v>69</v>
      </c>
    </row>
    <row r="2114" spans="1:13" ht="38.25" customHeight="1" x14ac:dyDescent="0.2">
      <c r="A2114" s="162">
        <v>1</v>
      </c>
      <c r="B2114" s="7" t="s">
        <v>1710</v>
      </c>
      <c r="C2114" s="415" t="s">
        <v>1711</v>
      </c>
      <c r="D2114" s="416"/>
      <c r="E2114" s="7" t="s">
        <v>3469</v>
      </c>
      <c r="F2114" s="8">
        <v>5</v>
      </c>
      <c r="G2114" s="8"/>
      <c r="H2114" s="8"/>
      <c r="I2114" s="8"/>
      <c r="J2114" s="8"/>
      <c r="K2114" s="8">
        <v>5</v>
      </c>
      <c r="L2114" s="8">
        <v>12</v>
      </c>
    </row>
    <row r="2115" spans="1:13" ht="38.25" customHeight="1" x14ac:dyDescent="0.2">
      <c r="A2115" s="162">
        <v>1</v>
      </c>
      <c r="B2115" s="7" t="s">
        <v>1712</v>
      </c>
      <c r="C2115" s="415" t="s">
        <v>1713</v>
      </c>
      <c r="D2115" s="416"/>
      <c r="E2115" s="7" t="s">
        <v>3470</v>
      </c>
      <c r="F2115" s="8">
        <v>21</v>
      </c>
      <c r="G2115" s="8"/>
      <c r="H2115" s="8"/>
      <c r="I2115" s="8"/>
      <c r="J2115" s="8"/>
      <c r="K2115" s="8">
        <v>21</v>
      </c>
      <c r="L2115" s="8">
        <v>41</v>
      </c>
    </row>
    <row r="2116" spans="1:13" ht="38.25" customHeight="1" x14ac:dyDescent="0.2">
      <c r="A2116" s="162">
        <v>1</v>
      </c>
      <c r="B2116" s="7" t="s">
        <v>464</v>
      </c>
      <c r="C2116" s="415" t="s">
        <v>1714</v>
      </c>
      <c r="D2116" s="416"/>
      <c r="E2116" s="7" t="s">
        <v>3471</v>
      </c>
      <c r="F2116" s="8">
        <v>10</v>
      </c>
      <c r="G2116" s="8"/>
      <c r="H2116" s="8"/>
      <c r="I2116" s="8"/>
      <c r="J2116" s="8"/>
      <c r="K2116" s="8">
        <v>10</v>
      </c>
      <c r="L2116" s="8">
        <v>20</v>
      </c>
    </row>
    <row r="2117" spans="1:13" x14ac:dyDescent="0.2">
      <c r="A2117" s="15">
        <f>COUNT(A2118:A2127)</f>
        <v>10</v>
      </c>
      <c r="B2117" s="5" t="s">
        <v>35</v>
      </c>
      <c r="C2117" s="413"/>
      <c r="D2117" s="414"/>
      <c r="E2117" s="5"/>
      <c r="F2117" s="6">
        <f t="shared" ref="F2117:L2117" si="947">SUM(F2118:F2127)</f>
        <v>378</v>
      </c>
      <c r="G2117" s="6">
        <f t="shared" si="947"/>
        <v>4</v>
      </c>
      <c r="H2117" s="6">
        <f t="shared" si="947"/>
        <v>13</v>
      </c>
      <c r="I2117" s="6">
        <f t="shared" si="947"/>
        <v>0</v>
      </c>
      <c r="J2117" s="6">
        <f t="shared" si="947"/>
        <v>0</v>
      </c>
      <c r="K2117" s="6">
        <f t="shared" si="947"/>
        <v>395</v>
      </c>
      <c r="L2117" s="6">
        <f t="shared" si="947"/>
        <v>721</v>
      </c>
      <c r="M2117" s="336"/>
    </row>
    <row r="2118" spans="1:13" ht="38.25" customHeight="1" x14ac:dyDescent="0.2">
      <c r="A2118" s="162">
        <v>1</v>
      </c>
      <c r="B2118" s="7" t="s">
        <v>1715</v>
      </c>
      <c r="C2118" s="415" t="s">
        <v>1716</v>
      </c>
      <c r="D2118" s="416"/>
      <c r="E2118" s="377" t="s">
        <v>3570</v>
      </c>
      <c r="F2118" s="8">
        <v>15</v>
      </c>
      <c r="G2118" s="8"/>
      <c r="H2118" s="8"/>
      <c r="I2118" s="8"/>
      <c r="J2118" s="8"/>
      <c r="K2118" s="8">
        <v>15</v>
      </c>
      <c r="L2118" s="8">
        <v>34</v>
      </c>
    </row>
    <row r="2119" spans="1:13" s="336" customFormat="1" ht="51" x14ac:dyDescent="0.2">
      <c r="A2119" s="162">
        <v>1</v>
      </c>
      <c r="B2119" s="335" t="s">
        <v>2792</v>
      </c>
      <c r="C2119" s="422" t="s">
        <v>2785</v>
      </c>
      <c r="D2119" s="423"/>
      <c r="E2119" s="335" t="s">
        <v>2786</v>
      </c>
      <c r="F2119" s="8">
        <v>6</v>
      </c>
      <c r="G2119" s="8"/>
      <c r="H2119" s="8"/>
      <c r="I2119" s="8"/>
      <c r="J2119" s="8"/>
      <c r="K2119" s="8">
        <v>6</v>
      </c>
      <c r="L2119" s="8">
        <v>12</v>
      </c>
      <c r="M2119" s="244"/>
    </row>
    <row r="2120" spans="1:13" ht="38.25" customHeight="1" x14ac:dyDescent="0.2">
      <c r="A2120" s="162">
        <v>1</v>
      </c>
      <c r="B2120" s="7" t="s">
        <v>1717</v>
      </c>
      <c r="C2120" s="415" t="s">
        <v>1718</v>
      </c>
      <c r="D2120" s="416"/>
      <c r="E2120" s="7" t="s">
        <v>3472</v>
      </c>
      <c r="F2120" s="8">
        <v>13</v>
      </c>
      <c r="G2120" s="8"/>
      <c r="H2120" s="8"/>
      <c r="I2120" s="8"/>
      <c r="J2120" s="8"/>
      <c r="K2120" s="8">
        <v>13</v>
      </c>
      <c r="L2120" s="8">
        <v>29</v>
      </c>
    </row>
    <row r="2121" spans="1:13" s="244" customFormat="1" ht="38.25" customHeight="1" x14ac:dyDescent="0.2">
      <c r="A2121" s="162">
        <v>1</v>
      </c>
      <c r="B2121" s="245" t="s">
        <v>2539</v>
      </c>
      <c r="C2121" s="422" t="s">
        <v>2540</v>
      </c>
      <c r="D2121" s="423"/>
      <c r="E2121" s="245" t="s">
        <v>2541</v>
      </c>
      <c r="F2121" s="8">
        <v>60</v>
      </c>
      <c r="G2121" s="8">
        <v>1</v>
      </c>
      <c r="H2121" s="8"/>
      <c r="I2121" s="8"/>
      <c r="J2121" s="8"/>
      <c r="K2121" s="8">
        <v>61</v>
      </c>
      <c r="L2121" s="8">
        <v>122</v>
      </c>
      <c r="M2121"/>
    </row>
    <row r="2122" spans="1:13" ht="38.25" customHeight="1" x14ac:dyDescent="0.2">
      <c r="A2122" s="162">
        <v>1</v>
      </c>
      <c r="B2122" s="7" t="s">
        <v>1719</v>
      </c>
      <c r="C2122" s="415" t="s">
        <v>1720</v>
      </c>
      <c r="D2122" s="416"/>
      <c r="E2122" s="7" t="s">
        <v>3473</v>
      </c>
      <c r="F2122" s="8">
        <v>142</v>
      </c>
      <c r="G2122" s="8"/>
      <c r="H2122" s="8">
        <v>4</v>
      </c>
      <c r="I2122" s="8"/>
      <c r="J2122" s="8"/>
      <c r="K2122" s="8">
        <v>146</v>
      </c>
      <c r="L2122" s="8">
        <v>230</v>
      </c>
    </row>
    <row r="2123" spans="1:13" ht="38.25" customHeight="1" x14ac:dyDescent="0.2">
      <c r="A2123" s="162">
        <v>1</v>
      </c>
      <c r="B2123" s="7" t="s">
        <v>1721</v>
      </c>
      <c r="C2123" s="415" t="s">
        <v>1722</v>
      </c>
      <c r="D2123" s="416"/>
      <c r="E2123" s="377" t="s">
        <v>3571</v>
      </c>
      <c r="F2123" s="8">
        <v>47</v>
      </c>
      <c r="G2123" s="8">
        <v>2</v>
      </c>
      <c r="H2123" s="8">
        <v>2</v>
      </c>
      <c r="I2123" s="8"/>
      <c r="J2123" s="8"/>
      <c r="K2123" s="8">
        <v>51</v>
      </c>
      <c r="L2123" s="8">
        <v>106</v>
      </c>
    </row>
    <row r="2124" spans="1:13" ht="51" customHeight="1" x14ac:dyDescent="0.2">
      <c r="A2124" s="162">
        <v>1</v>
      </c>
      <c r="B2124" s="7" t="s">
        <v>1723</v>
      </c>
      <c r="C2124" s="415" t="s">
        <v>1724</v>
      </c>
      <c r="D2124" s="416"/>
      <c r="E2124" s="7" t="s">
        <v>3474</v>
      </c>
      <c r="F2124" s="8">
        <v>32</v>
      </c>
      <c r="G2124" s="8"/>
      <c r="H2124" s="8">
        <v>4</v>
      </c>
      <c r="I2124" s="8"/>
      <c r="J2124" s="8"/>
      <c r="K2124" s="8">
        <v>36</v>
      </c>
      <c r="L2124" s="8">
        <v>72</v>
      </c>
    </row>
    <row r="2125" spans="1:13" ht="38.25" customHeight="1" x14ac:dyDescent="0.2">
      <c r="A2125" s="162">
        <v>1</v>
      </c>
      <c r="B2125" s="7" t="s">
        <v>1725</v>
      </c>
      <c r="C2125" s="415" t="s">
        <v>1726</v>
      </c>
      <c r="D2125" s="416"/>
      <c r="E2125" s="7" t="s">
        <v>3475</v>
      </c>
      <c r="F2125" s="8">
        <v>22</v>
      </c>
      <c r="G2125" s="8"/>
      <c r="H2125" s="8">
        <v>1</v>
      </c>
      <c r="I2125" s="8"/>
      <c r="J2125" s="8"/>
      <c r="K2125" s="8">
        <v>23</v>
      </c>
      <c r="L2125" s="8">
        <v>44</v>
      </c>
    </row>
    <row r="2126" spans="1:13" ht="51" customHeight="1" x14ac:dyDescent="0.2">
      <c r="A2126" s="162">
        <v>1</v>
      </c>
      <c r="B2126" s="7" t="s">
        <v>1727</v>
      </c>
      <c r="C2126" s="415" t="s">
        <v>1728</v>
      </c>
      <c r="D2126" s="416"/>
      <c r="E2126" s="7" t="s">
        <v>3476</v>
      </c>
      <c r="F2126" s="8">
        <v>23</v>
      </c>
      <c r="G2126" s="8"/>
      <c r="H2126" s="8">
        <v>2</v>
      </c>
      <c r="I2126" s="8"/>
      <c r="J2126" s="8"/>
      <c r="K2126" s="8">
        <v>25</v>
      </c>
      <c r="L2126" s="8">
        <v>34</v>
      </c>
    </row>
    <row r="2127" spans="1:13" ht="38.25" customHeight="1" x14ac:dyDescent="0.2">
      <c r="A2127" s="162">
        <v>1</v>
      </c>
      <c r="B2127" s="141" t="s">
        <v>2250</v>
      </c>
      <c r="C2127" s="415" t="s">
        <v>2301</v>
      </c>
      <c r="D2127" s="416"/>
      <c r="E2127" s="135" t="s">
        <v>3477</v>
      </c>
      <c r="F2127" s="8">
        <v>18</v>
      </c>
      <c r="G2127" s="8">
        <v>1</v>
      </c>
      <c r="H2127" s="8"/>
      <c r="I2127" s="8"/>
      <c r="J2127" s="8"/>
      <c r="K2127" s="8">
        <v>19</v>
      </c>
      <c r="L2127" s="8">
        <v>38</v>
      </c>
    </row>
    <row r="2128" spans="1:13" x14ac:dyDescent="0.2">
      <c r="A2128" s="15">
        <f>COUNT(A2129)</f>
        <v>0</v>
      </c>
      <c r="B2128" s="5" t="s">
        <v>36</v>
      </c>
      <c r="C2128" s="413"/>
      <c r="D2128" s="414"/>
      <c r="E2128" s="5"/>
      <c r="F2128" s="6">
        <f>SUM(F2129)</f>
        <v>0</v>
      </c>
      <c r="G2128" s="6">
        <f t="shared" ref="G2128:L2128" si="948">SUM(G2129)</f>
        <v>0</v>
      </c>
      <c r="H2128" s="6">
        <f t="shared" si="948"/>
        <v>0</v>
      </c>
      <c r="I2128" s="6">
        <f t="shared" si="948"/>
        <v>0</v>
      </c>
      <c r="J2128" s="6">
        <f t="shared" si="948"/>
        <v>0</v>
      </c>
      <c r="K2128" s="6">
        <f t="shared" si="948"/>
        <v>0</v>
      </c>
      <c r="L2128" s="6">
        <f t="shared" si="948"/>
        <v>0</v>
      </c>
    </row>
    <row r="2129" spans="1:12" ht="25.5" x14ac:dyDescent="0.2">
      <c r="A2129" s="162"/>
      <c r="B2129" s="7"/>
      <c r="C2129" s="415" t="s">
        <v>226</v>
      </c>
      <c r="D2129" s="416"/>
      <c r="E2129" s="7" t="s">
        <v>227</v>
      </c>
      <c r="F2129" s="8"/>
      <c r="G2129" s="8"/>
      <c r="H2129" s="8"/>
      <c r="I2129" s="8"/>
      <c r="J2129" s="8"/>
      <c r="K2129" s="8"/>
      <c r="L2129" s="8"/>
    </row>
    <row r="2130" spans="1:12" x14ac:dyDescent="0.2">
      <c r="A2130" s="16">
        <f>SUM(A2107+A2110+A2117+A2128)</f>
        <v>18</v>
      </c>
      <c r="B2130" s="17"/>
      <c r="C2130" s="417"/>
      <c r="D2130" s="418"/>
      <c r="E2130" s="17"/>
      <c r="F2130" s="9">
        <f t="shared" ref="F2130:L2130" si="949">SUM(F2107+F2110+F2117+F2128)</f>
        <v>546</v>
      </c>
      <c r="G2130" s="164">
        <f t="shared" si="949"/>
        <v>4</v>
      </c>
      <c r="H2130" s="164">
        <f t="shared" si="949"/>
        <v>22</v>
      </c>
      <c r="I2130" s="164">
        <f t="shared" si="949"/>
        <v>0</v>
      </c>
      <c r="J2130" s="164">
        <f t="shared" si="949"/>
        <v>0</v>
      </c>
      <c r="K2130" s="164">
        <f t="shared" si="949"/>
        <v>572</v>
      </c>
      <c r="L2130" s="164">
        <f t="shared" si="949"/>
        <v>1026</v>
      </c>
    </row>
    <row r="2131" spans="1:12" x14ac:dyDescent="0.2">
      <c r="A2131" s="2"/>
      <c r="B2131" s="2"/>
      <c r="C2131" s="421"/>
      <c r="D2131" s="421"/>
      <c r="E2131" s="2"/>
      <c r="F2131" s="2"/>
      <c r="G2131" s="2"/>
      <c r="H2131" s="2"/>
      <c r="I2131" s="2"/>
      <c r="J2131" s="2"/>
      <c r="K2131" s="2"/>
      <c r="L2131" s="2"/>
    </row>
    <row r="2132" spans="1:12" ht="12.75" customHeight="1" x14ac:dyDescent="0.2">
      <c r="A2132" s="427" t="s">
        <v>2</v>
      </c>
      <c r="B2132" s="427"/>
      <c r="C2132" s="427"/>
      <c r="D2132" s="427"/>
      <c r="E2132" s="2"/>
      <c r="F2132" s="433" t="s">
        <v>22</v>
      </c>
      <c r="G2132" s="433"/>
      <c r="H2132" s="433"/>
      <c r="I2132" s="433"/>
      <c r="J2132" s="433"/>
      <c r="K2132" s="433"/>
      <c r="L2132" s="433"/>
    </row>
    <row r="2133" spans="1:12" ht="12.75" customHeight="1" x14ac:dyDescent="0.2">
      <c r="A2133" s="11" t="s">
        <v>53</v>
      </c>
      <c r="B2133" s="11" t="s">
        <v>54</v>
      </c>
      <c r="C2133" s="428" t="s">
        <v>55</v>
      </c>
      <c r="D2133" s="429"/>
      <c r="E2133" s="11" t="s">
        <v>56</v>
      </c>
      <c r="F2133" s="12"/>
      <c r="G2133" s="434" t="s">
        <v>57</v>
      </c>
      <c r="H2133" s="388"/>
      <c r="I2133" s="388"/>
      <c r="J2133" s="388"/>
      <c r="K2133" s="389"/>
      <c r="L2133" s="12"/>
    </row>
    <row r="2134" spans="1:12" ht="25.5" customHeight="1" x14ac:dyDescent="0.2">
      <c r="A2134" s="13"/>
      <c r="B2134" s="13" t="s">
        <v>58</v>
      </c>
      <c r="C2134" s="419" t="s">
        <v>59</v>
      </c>
      <c r="D2134" s="420"/>
      <c r="E2134" s="14" t="s">
        <v>60</v>
      </c>
      <c r="F2134" s="12" t="s">
        <v>61</v>
      </c>
      <c r="G2134" s="12" t="s">
        <v>62</v>
      </c>
      <c r="H2134" s="12" t="s">
        <v>63</v>
      </c>
      <c r="I2134" s="12" t="s">
        <v>64</v>
      </c>
      <c r="J2134" s="12" t="s">
        <v>65</v>
      </c>
      <c r="K2134" s="12" t="s">
        <v>66</v>
      </c>
      <c r="L2134" s="12" t="s">
        <v>67</v>
      </c>
    </row>
    <row r="2135" spans="1:12" x14ac:dyDescent="0.2">
      <c r="A2135" s="15">
        <f>COUNT(A2136)</f>
        <v>0</v>
      </c>
      <c r="B2135" s="167" t="s">
        <v>33</v>
      </c>
      <c r="C2135" s="413"/>
      <c r="D2135" s="414"/>
      <c r="E2135" s="167"/>
      <c r="F2135" s="6">
        <f>SUM(F2136)</f>
        <v>0</v>
      </c>
      <c r="G2135" s="6">
        <f t="shared" ref="G2135" si="950">SUM(G2136)</f>
        <v>0</v>
      </c>
      <c r="H2135" s="6">
        <f t="shared" ref="H2135" si="951">SUM(H2136)</f>
        <v>0</v>
      </c>
      <c r="I2135" s="6">
        <f t="shared" ref="I2135" si="952">SUM(I2136)</f>
        <v>0</v>
      </c>
      <c r="J2135" s="6">
        <f t="shared" ref="J2135" si="953">SUM(J2136)</f>
        <v>0</v>
      </c>
      <c r="K2135" s="6">
        <f t="shared" ref="K2135" si="954">SUM(K2136)</f>
        <v>0</v>
      </c>
      <c r="L2135" s="6">
        <f t="shared" ref="L2135" si="955">SUM(L2136)</f>
        <v>0</v>
      </c>
    </row>
    <row r="2136" spans="1:12" ht="25.5" x14ac:dyDescent="0.2">
      <c r="A2136" s="8"/>
      <c r="B2136" s="166"/>
      <c r="C2136" s="415" t="s">
        <v>226</v>
      </c>
      <c r="D2136" s="416"/>
      <c r="E2136" s="166" t="s">
        <v>227</v>
      </c>
      <c r="F2136" s="8"/>
      <c r="G2136" s="8"/>
      <c r="H2136" s="8"/>
      <c r="I2136" s="8"/>
      <c r="J2136" s="8"/>
      <c r="K2136" s="8"/>
      <c r="L2136" s="8"/>
    </row>
    <row r="2137" spans="1:12" x14ac:dyDescent="0.2">
      <c r="A2137" s="15">
        <f>COUNT(A2138)</f>
        <v>0</v>
      </c>
      <c r="B2137" s="167" t="s">
        <v>34</v>
      </c>
      <c r="C2137" s="413"/>
      <c r="D2137" s="414"/>
      <c r="E2137" s="167"/>
      <c r="F2137" s="6">
        <f>SUM(F2138)</f>
        <v>0</v>
      </c>
      <c r="G2137" s="6">
        <f t="shared" ref="G2137" si="956">SUM(G2138)</f>
        <v>0</v>
      </c>
      <c r="H2137" s="6">
        <f t="shared" ref="H2137" si="957">SUM(H2138)</f>
        <v>0</v>
      </c>
      <c r="I2137" s="6">
        <f t="shared" ref="I2137" si="958">SUM(I2138)</f>
        <v>0</v>
      </c>
      <c r="J2137" s="6">
        <f t="shared" ref="J2137" si="959">SUM(J2138)</f>
        <v>0</v>
      </c>
      <c r="K2137" s="6">
        <f t="shared" ref="K2137" si="960">SUM(K2138)</f>
        <v>0</v>
      </c>
      <c r="L2137" s="6">
        <f t="shared" ref="L2137" si="961">SUM(L2138)</f>
        <v>0</v>
      </c>
    </row>
    <row r="2138" spans="1:12" ht="25.5" x14ac:dyDescent="0.2">
      <c r="A2138" s="8"/>
      <c r="B2138" s="166"/>
      <c r="C2138" s="415" t="s">
        <v>226</v>
      </c>
      <c r="D2138" s="416"/>
      <c r="E2138" s="166" t="s">
        <v>227</v>
      </c>
      <c r="F2138" s="8"/>
      <c r="G2138" s="8"/>
      <c r="H2138" s="8"/>
      <c r="I2138" s="8"/>
      <c r="J2138" s="8"/>
      <c r="K2138" s="8"/>
      <c r="L2138" s="8"/>
    </row>
    <row r="2139" spans="1:12" x14ac:dyDescent="0.2">
      <c r="A2139" s="15">
        <f>COUNT(A2140)</f>
        <v>0</v>
      </c>
      <c r="B2139" s="167" t="s">
        <v>35</v>
      </c>
      <c r="C2139" s="413"/>
      <c r="D2139" s="414"/>
      <c r="E2139" s="167"/>
      <c r="F2139" s="6">
        <f>SUM(F2140)</f>
        <v>0</v>
      </c>
      <c r="G2139" s="6">
        <f t="shared" ref="G2139" si="962">SUM(G2140)</f>
        <v>0</v>
      </c>
      <c r="H2139" s="6">
        <f t="shared" ref="H2139" si="963">SUM(H2140)</f>
        <v>0</v>
      </c>
      <c r="I2139" s="6">
        <f t="shared" ref="I2139" si="964">SUM(I2140)</f>
        <v>0</v>
      </c>
      <c r="J2139" s="6">
        <f t="shared" ref="J2139" si="965">SUM(J2140)</f>
        <v>0</v>
      </c>
      <c r="K2139" s="6">
        <f t="shared" ref="K2139" si="966">SUM(K2140)</f>
        <v>0</v>
      </c>
      <c r="L2139" s="6">
        <f t="shared" ref="L2139" si="967">SUM(L2140)</f>
        <v>0</v>
      </c>
    </row>
    <row r="2140" spans="1:12" ht="25.5" x14ac:dyDescent="0.2">
      <c r="A2140" s="8"/>
      <c r="B2140" s="166"/>
      <c r="C2140" s="415" t="s">
        <v>226</v>
      </c>
      <c r="D2140" s="416"/>
      <c r="E2140" s="166" t="s">
        <v>227</v>
      </c>
      <c r="F2140" s="8"/>
      <c r="G2140" s="8"/>
      <c r="H2140" s="8"/>
      <c r="I2140" s="8"/>
      <c r="J2140" s="8"/>
      <c r="K2140" s="8"/>
      <c r="L2140" s="8"/>
    </row>
    <row r="2141" spans="1:12" x14ac:dyDescent="0.2">
      <c r="A2141" s="15">
        <f>COUNT(A2142)</f>
        <v>0</v>
      </c>
      <c r="B2141" s="167" t="s">
        <v>36</v>
      </c>
      <c r="C2141" s="413"/>
      <c r="D2141" s="414"/>
      <c r="E2141" s="167"/>
      <c r="F2141" s="6">
        <f>SUM(F2142)</f>
        <v>0</v>
      </c>
      <c r="G2141" s="6">
        <f t="shared" ref="G2141" si="968">SUM(G2142)</f>
        <v>0</v>
      </c>
      <c r="H2141" s="6">
        <f t="shared" ref="H2141" si="969">SUM(H2142)</f>
        <v>0</v>
      </c>
      <c r="I2141" s="6">
        <f t="shared" ref="I2141" si="970">SUM(I2142)</f>
        <v>0</v>
      </c>
      <c r="J2141" s="6">
        <f t="shared" ref="J2141" si="971">SUM(J2142)</f>
        <v>0</v>
      </c>
      <c r="K2141" s="6">
        <f t="shared" ref="K2141" si="972">SUM(K2142)</f>
        <v>0</v>
      </c>
      <c r="L2141" s="6">
        <f t="shared" ref="L2141" si="973">SUM(L2142)</f>
        <v>0</v>
      </c>
    </row>
    <row r="2142" spans="1:12" ht="25.5" x14ac:dyDescent="0.2">
      <c r="A2142" s="8"/>
      <c r="B2142" s="166"/>
      <c r="C2142" s="415" t="s">
        <v>226</v>
      </c>
      <c r="D2142" s="416"/>
      <c r="E2142" s="166" t="s">
        <v>227</v>
      </c>
      <c r="F2142" s="8"/>
      <c r="G2142" s="8"/>
      <c r="H2142" s="8"/>
      <c r="I2142" s="8"/>
      <c r="J2142" s="8"/>
      <c r="K2142" s="8"/>
      <c r="L2142" s="8"/>
    </row>
    <row r="2143" spans="1:12" x14ac:dyDescent="0.2">
      <c r="A2143" s="16">
        <f>SUM(A2135+A2137+A2139+A2141)</f>
        <v>0</v>
      </c>
      <c r="B2143" s="17"/>
      <c r="C2143" s="417"/>
      <c r="D2143" s="418"/>
      <c r="E2143" s="17"/>
      <c r="F2143" s="164">
        <f>SUM(F2135+F2137+F2139+F2141)</f>
        <v>0</v>
      </c>
      <c r="G2143" s="164">
        <f t="shared" ref="G2143:L2143" si="974">SUM(G2135+G2137+G2139+G2141)</f>
        <v>0</v>
      </c>
      <c r="H2143" s="164">
        <f t="shared" si="974"/>
        <v>0</v>
      </c>
      <c r="I2143" s="164">
        <f t="shared" si="974"/>
        <v>0</v>
      </c>
      <c r="J2143" s="164">
        <f t="shared" si="974"/>
        <v>0</v>
      </c>
      <c r="K2143" s="164">
        <f t="shared" si="974"/>
        <v>0</v>
      </c>
      <c r="L2143" s="164">
        <f t="shared" si="974"/>
        <v>0</v>
      </c>
    </row>
    <row r="2144" spans="1:12" x14ac:dyDescent="0.2">
      <c r="A2144" s="2"/>
      <c r="B2144" s="2"/>
      <c r="C2144" s="421"/>
      <c r="D2144" s="421"/>
      <c r="E2144" s="2"/>
      <c r="F2144" s="2"/>
      <c r="G2144" s="2"/>
      <c r="H2144" s="2"/>
      <c r="I2144" s="2"/>
      <c r="J2144" s="2"/>
      <c r="K2144" s="2"/>
      <c r="L2144" s="2"/>
    </row>
    <row r="2145" spans="1:12" ht="12.75" customHeight="1" x14ac:dyDescent="0.2">
      <c r="A2145" s="427" t="s">
        <v>3</v>
      </c>
      <c r="B2145" s="427"/>
      <c r="C2145" s="427"/>
      <c r="D2145" s="427"/>
      <c r="E2145" s="2"/>
      <c r="F2145" s="433" t="s">
        <v>22</v>
      </c>
      <c r="G2145" s="433"/>
      <c r="H2145" s="433"/>
      <c r="I2145" s="433"/>
      <c r="J2145" s="433"/>
      <c r="K2145" s="433"/>
      <c r="L2145" s="433"/>
    </row>
    <row r="2146" spans="1:12" ht="12.75" customHeight="1" x14ac:dyDescent="0.2">
      <c r="A2146" s="11" t="s">
        <v>53</v>
      </c>
      <c r="B2146" s="11" t="s">
        <v>54</v>
      </c>
      <c r="C2146" s="428" t="s">
        <v>55</v>
      </c>
      <c r="D2146" s="429"/>
      <c r="E2146" s="11" t="s">
        <v>56</v>
      </c>
      <c r="F2146" s="12"/>
      <c r="G2146" s="434" t="s">
        <v>57</v>
      </c>
      <c r="H2146" s="388"/>
      <c r="I2146" s="388"/>
      <c r="J2146" s="388"/>
      <c r="K2146" s="389"/>
      <c r="L2146" s="12"/>
    </row>
    <row r="2147" spans="1:12" ht="25.5" customHeight="1" x14ac:dyDescent="0.2">
      <c r="A2147" s="13"/>
      <c r="B2147" s="13" t="s">
        <v>58</v>
      </c>
      <c r="C2147" s="419" t="s">
        <v>59</v>
      </c>
      <c r="D2147" s="420"/>
      <c r="E2147" s="14" t="s">
        <v>60</v>
      </c>
      <c r="F2147" s="12" t="s">
        <v>61</v>
      </c>
      <c r="G2147" s="12" t="s">
        <v>62</v>
      </c>
      <c r="H2147" s="12" t="s">
        <v>63</v>
      </c>
      <c r="I2147" s="12" t="s">
        <v>64</v>
      </c>
      <c r="J2147" s="12" t="s">
        <v>65</v>
      </c>
      <c r="K2147" s="12" t="s">
        <v>66</v>
      </c>
      <c r="L2147" s="12" t="s">
        <v>67</v>
      </c>
    </row>
    <row r="2148" spans="1:12" x14ac:dyDescent="0.2">
      <c r="A2148" s="15">
        <f>COUNT(A2149)</f>
        <v>0</v>
      </c>
      <c r="B2148" s="167" t="s">
        <v>33</v>
      </c>
      <c r="C2148" s="413"/>
      <c r="D2148" s="414"/>
      <c r="E2148" s="167"/>
      <c r="F2148" s="6">
        <f>SUM(F2149)</f>
        <v>0</v>
      </c>
      <c r="G2148" s="6">
        <f t="shared" ref="G2148" si="975">SUM(G2149)</f>
        <v>0</v>
      </c>
      <c r="H2148" s="6">
        <f t="shared" ref="H2148" si="976">SUM(H2149)</f>
        <v>0</v>
      </c>
      <c r="I2148" s="6">
        <f t="shared" ref="I2148" si="977">SUM(I2149)</f>
        <v>0</v>
      </c>
      <c r="J2148" s="6">
        <f t="shared" ref="J2148" si="978">SUM(J2149)</f>
        <v>0</v>
      </c>
      <c r="K2148" s="6">
        <f t="shared" ref="K2148" si="979">SUM(K2149)</f>
        <v>0</v>
      </c>
      <c r="L2148" s="6">
        <f t="shared" ref="L2148" si="980">SUM(L2149)</f>
        <v>0</v>
      </c>
    </row>
    <row r="2149" spans="1:12" ht="25.5" x14ac:dyDescent="0.2">
      <c r="A2149" s="8"/>
      <c r="B2149" s="166"/>
      <c r="C2149" s="415" t="s">
        <v>226</v>
      </c>
      <c r="D2149" s="416"/>
      <c r="E2149" s="166" t="s">
        <v>227</v>
      </c>
      <c r="F2149" s="8"/>
      <c r="G2149" s="8"/>
      <c r="H2149" s="8"/>
      <c r="I2149" s="8"/>
      <c r="J2149" s="8"/>
      <c r="K2149" s="8"/>
      <c r="L2149" s="8"/>
    </row>
    <row r="2150" spans="1:12" x14ac:dyDescent="0.2">
      <c r="A2150" s="15">
        <f>COUNT(A2151)</f>
        <v>0</v>
      </c>
      <c r="B2150" s="167" t="s">
        <v>34</v>
      </c>
      <c r="C2150" s="413"/>
      <c r="D2150" s="414"/>
      <c r="E2150" s="167"/>
      <c r="F2150" s="6">
        <f>SUM(F2151)</f>
        <v>0</v>
      </c>
      <c r="G2150" s="6">
        <f t="shared" ref="G2150" si="981">SUM(G2151)</f>
        <v>0</v>
      </c>
      <c r="H2150" s="6">
        <f t="shared" ref="H2150" si="982">SUM(H2151)</f>
        <v>0</v>
      </c>
      <c r="I2150" s="6">
        <f t="shared" ref="I2150" si="983">SUM(I2151)</f>
        <v>0</v>
      </c>
      <c r="J2150" s="6">
        <f t="shared" ref="J2150" si="984">SUM(J2151)</f>
        <v>0</v>
      </c>
      <c r="K2150" s="6">
        <f t="shared" ref="K2150" si="985">SUM(K2151)</f>
        <v>0</v>
      </c>
      <c r="L2150" s="6">
        <f t="shared" ref="L2150" si="986">SUM(L2151)</f>
        <v>0</v>
      </c>
    </row>
    <row r="2151" spans="1:12" ht="25.5" x14ac:dyDescent="0.2">
      <c r="A2151" s="8"/>
      <c r="B2151" s="166"/>
      <c r="C2151" s="415" t="s">
        <v>226</v>
      </c>
      <c r="D2151" s="416"/>
      <c r="E2151" s="166" t="s">
        <v>227</v>
      </c>
      <c r="F2151" s="8"/>
      <c r="G2151" s="8"/>
      <c r="H2151" s="8"/>
      <c r="I2151" s="8"/>
      <c r="J2151" s="8"/>
      <c r="K2151" s="8"/>
      <c r="L2151" s="8"/>
    </row>
    <row r="2152" spans="1:12" x14ac:dyDescent="0.2">
      <c r="A2152" s="15">
        <f>COUNT(A2153)</f>
        <v>0</v>
      </c>
      <c r="B2152" s="167" t="s">
        <v>35</v>
      </c>
      <c r="C2152" s="413"/>
      <c r="D2152" s="414"/>
      <c r="E2152" s="167"/>
      <c r="F2152" s="6">
        <f>SUM(F2153)</f>
        <v>0</v>
      </c>
      <c r="G2152" s="6">
        <f t="shared" ref="G2152" si="987">SUM(G2153)</f>
        <v>0</v>
      </c>
      <c r="H2152" s="6">
        <f t="shared" ref="H2152" si="988">SUM(H2153)</f>
        <v>0</v>
      </c>
      <c r="I2152" s="6">
        <f t="shared" ref="I2152" si="989">SUM(I2153)</f>
        <v>0</v>
      </c>
      <c r="J2152" s="6">
        <f t="shared" ref="J2152" si="990">SUM(J2153)</f>
        <v>0</v>
      </c>
      <c r="K2152" s="6">
        <f t="shared" ref="K2152" si="991">SUM(K2153)</f>
        <v>0</v>
      </c>
      <c r="L2152" s="6">
        <f t="shared" ref="L2152" si="992">SUM(L2153)</f>
        <v>0</v>
      </c>
    </row>
    <row r="2153" spans="1:12" ht="25.5" x14ac:dyDescent="0.2">
      <c r="A2153" s="8"/>
      <c r="B2153" s="166"/>
      <c r="C2153" s="415" t="s">
        <v>226</v>
      </c>
      <c r="D2153" s="416"/>
      <c r="E2153" s="166" t="s">
        <v>227</v>
      </c>
      <c r="F2153" s="8"/>
      <c r="G2153" s="8"/>
      <c r="H2153" s="8"/>
      <c r="I2153" s="8"/>
      <c r="J2153" s="8"/>
      <c r="K2153" s="8"/>
      <c r="L2153" s="8"/>
    </row>
    <row r="2154" spans="1:12" x14ac:dyDescent="0.2">
      <c r="A2154" s="15">
        <f>COUNT(A2155)</f>
        <v>0</v>
      </c>
      <c r="B2154" s="167" t="s">
        <v>36</v>
      </c>
      <c r="C2154" s="413"/>
      <c r="D2154" s="414"/>
      <c r="E2154" s="167"/>
      <c r="F2154" s="6">
        <f>SUM(F2155)</f>
        <v>0</v>
      </c>
      <c r="G2154" s="6">
        <f t="shared" ref="G2154" si="993">SUM(G2155)</f>
        <v>0</v>
      </c>
      <c r="H2154" s="6">
        <f t="shared" ref="H2154" si="994">SUM(H2155)</f>
        <v>0</v>
      </c>
      <c r="I2154" s="6">
        <f t="shared" ref="I2154" si="995">SUM(I2155)</f>
        <v>0</v>
      </c>
      <c r="J2154" s="6">
        <f t="shared" ref="J2154" si="996">SUM(J2155)</f>
        <v>0</v>
      </c>
      <c r="K2154" s="6">
        <f t="shared" ref="K2154" si="997">SUM(K2155)</f>
        <v>0</v>
      </c>
      <c r="L2154" s="6">
        <f t="shared" ref="L2154" si="998">SUM(L2155)</f>
        <v>0</v>
      </c>
    </row>
    <row r="2155" spans="1:12" ht="25.5" x14ac:dyDescent="0.2">
      <c r="A2155" s="8"/>
      <c r="B2155" s="166"/>
      <c r="C2155" s="415" t="s">
        <v>226</v>
      </c>
      <c r="D2155" s="416"/>
      <c r="E2155" s="166" t="s">
        <v>227</v>
      </c>
      <c r="F2155" s="8"/>
      <c r="G2155" s="8"/>
      <c r="H2155" s="8"/>
      <c r="I2155" s="8"/>
      <c r="J2155" s="8"/>
      <c r="K2155" s="8"/>
      <c r="L2155" s="8"/>
    </row>
    <row r="2156" spans="1:12" x14ac:dyDescent="0.2">
      <c r="A2156" s="16">
        <f>SUM(A2148+A2150+A2152+A2154)</f>
        <v>0</v>
      </c>
      <c r="B2156" s="17"/>
      <c r="C2156" s="417"/>
      <c r="D2156" s="418"/>
      <c r="E2156" s="17"/>
      <c r="F2156" s="164">
        <f>SUM(F2148+F2150+F2152+F2154)</f>
        <v>0</v>
      </c>
      <c r="G2156" s="164">
        <f t="shared" ref="G2156:L2156" si="999">SUM(G2148+G2150+G2152+G2154)</f>
        <v>0</v>
      </c>
      <c r="H2156" s="164">
        <f t="shared" si="999"/>
        <v>0</v>
      </c>
      <c r="I2156" s="164">
        <f t="shared" si="999"/>
        <v>0</v>
      </c>
      <c r="J2156" s="164">
        <f t="shared" si="999"/>
        <v>0</v>
      </c>
      <c r="K2156" s="164">
        <f t="shared" si="999"/>
        <v>0</v>
      </c>
      <c r="L2156" s="164">
        <f t="shared" si="999"/>
        <v>0</v>
      </c>
    </row>
    <row r="2157" spans="1:12" x14ac:dyDescent="0.2">
      <c r="A2157" s="2"/>
      <c r="B2157" s="2"/>
      <c r="C2157" s="421"/>
      <c r="D2157" s="421"/>
      <c r="E2157" s="2"/>
      <c r="F2157" s="2"/>
      <c r="G2157" s="2"/>
      <c r="H2157" s="2"/>
      <c r="I2157" s="2"/>
      <c r="J2157" s="2"/>
      <c r="K2157" s="2"/>
      <c r="L2157" s="2"/>
    </row>
    <row r="2158" spans="1:12" ht="12.75" customHeight="1" x14ac:dyDescent="0.2">
      <c r="A2158" s="427" t="s">
        <v>4</v>
      </c>
      <c r="B2158" s="427"/>
      <c r="C2158" s="427"/>
      <c r="D2158" s="427"/>
      <c r="E2158" s="2"/>
      <c r="F2158" s="433" t="s">
        <v>22</v>
      </c>
      <c r="G2158" s="433"/>
      <c r="H2158" s="433"/>
      <c r="I2158" s="433"/>
      <c r="J2158" s="433"/>
      <c r="K2158" s="433"/>
      <c r="L2158" s="433"/>
    </row>
    <row r="2159" spans="1:12" ht="12.75" customHeight="1" x14ac:dyDescent="0.2">
      <c r="A2159" s="11" t="s">
        <v>53</v>
      </c>
      <c r="B2159" s="11" t="s">
        <v>54</v>
      </c>
      <c r="C2159" s="428" t="s">
        <v>55</v>
      </c>
      <c r="D2159" s="429"/>
      <c r="E2159" s="11" t="s">
        <v>56</v>
      </c>
      <c r="F2159" s="12"/>
      <c r="G2159" s="434" t="s">
        <v>57</v>
      </c>
      <c r="H2159" s="388"/>
      <c r="I2159" s="388"/>
      <c r="J2159" s="388"/>
      <c r="K2159" s="389"/>
      <c r="L2159" s="12"/>
    </row>
    <row r="2160" spans="1:12" ht="25.5" customHeight="1" x14ac:dyDescent="0.2">
      <c r="A2160" s="13"/>
      <c r="B2160" s="13" t="s">
        <v>58</v>
      </c>
      <c r="C2160" s="419" t="s">
        <v>59</v>
      </c>
      <c r="D2160" s="420"/>
      <c r="E2160" s="14" t="s">
        <v>60</v>
      </c>
      <c r="F2160" s="12" t="s">
        <v>61</v>
      </c>
      <c r="G2160" s="12" t="s">
        <v>62</v>
      </c>
      <c r="H2160" s="12" t="s">
        <v>63</v>
      </c>
      <c r="I2160" s="12" t="s">
        <v>64</v>
      </c>
      <c r="J2160" s="12" t="s">
        <v>65</v>
      </c>
      <c r="K2160" s="12" t="s">
        <v>66</v>
      </c>
      <c r="L2160" s="12" t="s">
        <v>67</v>
      </c>
    </row>
    <row r="2161" spans="1:12" x14ac:dyDescent="0.2">
      <c r="A2161" s="15">
        <f>COUNT(A2162)</f>
        <v>0</v>
      </c>
      <c r="B2161" s="167" t="s">
        <v>33</v>
      </c>
      <c r="C2161" s="413"/>
      <c r="D2161" s="414"/>
      <c r="E2161" s="167"/>
      <c r="F2161" s="6">
        <f>SUM(F2162)</f>
        <v>0</v>
      </c>
      <c r="G2161" s="6">
        <f t="shared" ref="G2161" si="1000">SUM(G2162)</f>
        <v>0</v>
      </c>
      <c r="H2161" s="6">
        <f t="shared" ref="H2161" si="1001">SUM(H2162)</f>
        <v>0</v>
      </c>
      <c r="I2161" s="6">
        <f t="shared" ref="I2161" si="1002">SUM(I2162)</f>
        <v>0</v>
      </c>
      <c r="J2161" s="6">
        <f t="shared" ref="J2161" si="1003">SUM(J2162)</f>
        <v>0</v>
      </c>
      <c r="K2161" s="6">
        <f t="shared" ref="K2161" si="1004">SUM(K2162)</f>
        <v>0</v>
      </c>
      <c r="L2161" s="6">
        <f t="shared" ref="L2161" si="1005">SUM(L2162)</f>
        <v>0</v>
      </c>
    </row>
    <row r="2162" spans="1:12" ht="25.5" x14ac:dyDescent="0.2">
      <c r="A2162" s="8"/>
      <c r="B2162" s="166"/>
      <c r="C2162" s="415" t="s">
        <v>226</v>
      </c>
      <c r="D2162" s="416"/>
      <c r="E2162" s="166" t="s">
        <v>227</v>
      </c>
      <c r="F2162" s="8"/>
      <c r="G2162" s="8"/>
      <c r="H2162" s="8"/>
      <c r="I2162" s="8"/>
      <c r="J2162" s="8"/>
      <c r="K2162" s="8"/>
      <c r="L2162" s="8"/>
    </row>
    <row r="2163" spans="1:12" x14ac:dyDescent="0.2">
      <c r="A2163" s="15">
        <f>COUNT(A2164)</f>
        <v>0</v>
      </c>
      <c r="B2163" s="167" t="s">
        <v>34</v>
      </c>
      <c r="C2163" s="413"/>
      <c r="D2163" s="414"/>
      <c r="E2163" s="167"/>
      <c r="F2163" s="6">
        <f>SUM(F2164)</f>
        <v>0</v>
      </c>
      <c r="G2163" s="6">
        <f t="shared" ref="G2163" si="1006">SUM(G2164)</f>
        <v>0</v>
      </c>
      <c r="H2163" s="6">
        <f t="shared" ref="H2163" si="1007">SUM(H2164)</f>
        <v>0</v>
      </c>
      <c r="I2163" s="6">
        <f t="shared" ref="I2163" si="1008">SUM(I2164)</f>
        <v>0</v>
      </c>
      <c r="J2163" s="6">
        <f t="shared" ref="J2163" si="1009">SUM(J2164)</f>
        <v>0</v>
      </c>
      <c r="K2163" s="6">
        <f t="shared" ref="K2163" si="1010">SUM(K2164)</f>
        <v>0</v>
      </c>
      <c r="L2163" s="6">
        <f t="shared" ref="L2163" si="1011">SUM(L2164)</f>
        <v>0</v>
      </c>
    </row>
    <row r="2164" spans="1:12" ht="25.5" x14ac:dyDescent="0.2">
      <c r="A2164" s="8"/>
      <c r="B2164" s="166"/>
      <c r="C2164" s="415" t="s">
        <v>226</v>
      </c>
      <c r="D2164" s="416"/>
      <c r="E2164" s="166" t="s">
        <v>227</v>
      </c>
      <c r="F2164" s="8"/>
      <c r="G2164" s="8"/>
      <c r="H2164" s="8"/>
      <c r="I2164" s="8"/>
      <c r="J2164" s="8"/>
      <c r="K2164" s="8"/>
      <c r="L2164" s="8"/>
    </row>
    <row r="2165" spans="1:12" x14ac:dyDescent="0.2">
      <c r="A2165" s="15">
        <f>COUNT(A2166)</f>
        <v>0</v>
      </c>
      <c r="B2165" s="167" t="s">
        <v>35</v>
      </c>
      <c r="C2165" s="413"/>
      <c r="D2165" s="414"/>
      <c r="E2165" s="167"/>
      <c r="F2165" s="6">
        <f>SUM(F2166)</f>
        <v>0</v>
      </c>
      <c r="G2165" s="6">
        <f t="shared" ref="G2165" si="1012">SUM(G2166)</f>
        <v>0</v>
      </c>
      <c r="H2165" s="6">
        <f t="shared" ref="H2165" si="1013">SUM(H2166)</f>
        <v>0</v>
      </c>
      <c r="I2165" s="6">
        <f t="shared" ref="I2165" si="1014">SUM(I2166)</f>
        <v>0</v>
      </c>
      <c r="J2165" s="6">
        <f t="shared" ref="J2165" si="1015">SUM(J2166)</f>
        <v>0</v>
      </c>
      <c r="K2165" s="6">
        <f t="shared" ref="K2165" si="1016">SUM(K2166)</f>
        <v>0</v>
      </c>
      <c r="L2165" s="6">
        <f t="shared" ref="L2165" si="1017">SUM(L2166)</f>
        <v>0</v>
      </c>
    </row>
    <row r="2166" spans="1:12" ht="25.5" x14ac:dyDescent="0.2">
      <c r="A2166" s="8"/>
      <c r="B2166" s="166"/>
      <c r="C2166" s="415" t="s">
        <v>226</v>
      </c>
      <c r="D2166" s="416"/>
      <c r="E2166" s="166" t="s">
        <v>227</v>
      </c>
      <c r="F2166" s="8"/>
      <c r="G2166" s="8"/>
      <c r="H2166" s="8"/>
      <c r="I2166" s="8"/>
      <c r="J2166" s="8"/>
      <c r="K2166" s="8"/>
      <c r="L2166" s="8"/>
    </row>
    <row r="2167" spans="1:12" x14ac:dyDescent="0.2">
      <c r="A2167" s="15">
        <f>COUNT(A2168)</f>
        <v>0</v>
      </c>
      <c r="B2167" s="167" t="s">
        <v>36</v>
      </c>
      <c r="C2167" s="413"/>
      <c r="D2167" s="414"/>
      <c r="E2167" s="167"/>
      <c r="F2167" s="6">
        <f>SUM(F2168)</f>
        <v>0</v>
      </c>
      <c r="G2167" s="6">
        <f t="shared" ref="G2167" si="1018">SUM(G2168)</f>
        <v>0</v>
      </c>
      <c r="H2167" s="6">
        <f t="shared" ref="H2167" si="1019">SUM(H2168)</f>
        <v>0</v>
      </c>
      <c r="I2167" s="6">
        <f t="shared" ref="I2167" si="1020">SUM(I2168)</f>
        <v>0</v>
      </c>
      <c r="J2167" s="6">
        <f t="shared" ref="J2167" si="1021">SUM(J2168)</f>
        <v>0</v>
      </c>
      <c r="K2167" s="6">
        <f t="shared" ref="K2167" si="1022">SUM(K2168)</f>
        <v>0</v>
      </c>
      <c r="L2167" s="6">
        <f t="shared" ref="L2167" si="1023">SUM(L2168)</f>
        <v>0</v>
      </c>
    </row>
    <row r="2168" spans="1:12" ht="25.5" x14ac:dyDescent="0.2">
      <c r="A2168" s="8"/>
      <c r="B2168" s="166"/>
      <c r="C2168" s="415" t="s">
        <v>226</v>
      </c>
      <c r="D2168" s="416"/>
      <c r="E2168" s="166" t="s">
        <v>227</v>
      </c>
      <c r="F2168" s="8"/>
      <c r="G2168" s="8"/>
      <c r="H2168" s="8"/>
      <c r="I2168" s="8"/>
      <c r="J2168" s="8"/>
      <c r="K2168" s="8"/>
      <c r="L2168" s="8"/>
    </row>
    <row r="2169" spans="1:12" x14ac:dyDescent="0.2">
      <c r="A2169" s="16">
        <f>SUM(A2161+A2163+A2165+A2167)</f>
        <v>0</v>
      </c>
      <c r="B2169" s="17"/>
      <c r="C2169" s="417"/>
      <c r="D2169" s="418"/>
      <c r="E2169" s="17"/>
      <c r="F2169" s="164">
        <f>SUM(F2161+F2163+F2165+F2167)</f>
        <v>0</v>
      </c>
      <c r="G2169" s="164">
        <f t="shared" ref="G2169:L2169" si="1024">SUM(G2161+G2163+G2165+G2167)</f>
        <v>0</v>
      </c>
      <c r="H2169" s="164">
        <f t="shared" si="1024"/>
        <v>0</v>
      </c>
      <c r="I2169" s="164">
        <f t="shared" si="1024"/>
        <v>0</v>
      </c>
      <c r="J2169" s="164">
        <f t="shared" si="1024"/>
        <v>0</v>
      </c>
      <c r="K2169" s="164">
        <f t="shared" si="1024"/>
        <v>0</v>
      </c>
      <c r="L2169" s="164">
        <f t="shared" si="1024"/>
        <v>0</v>
      </c>
    </row>
    <row r="2170" spans="1:12" x14ac:dyDescent="0.2">
      <c r="A2170" s="2"/>
      <c r="B2170" s="2"/>
      <c r="C2170" s="421"/>
      <c r="D2170" s="421"/>
      <c r="E2170" s="2"/>
      <c r="F2170" s="2"/>
      <c r="G2170" s="2"/>
      <c r="H2170" s="2"/>
      <c r="I2170" s="2"/>
      <c r="J2170" s="2"/>
      <c r="K2170" s="2"/>
      <c r="L2170" s="2"/>
    </row>
    <row r="2171" spans="1:12" ht="12.75" customHeight="1" x14ac:dyDescent="0.2">
      <c r="A2171" s="427" t="s">
        <v>5</v>
      </c>
      <c r="B2171" s="427"/>
      <c r="C2171" s="427"/>
      <c r="D2171" s="427"/>
      <c r="E2171" s="2"/>
      <c r="F2171" s="435" t="s">
        <v>22</v>
      </c>
      <c r="G2171" s="435"/>
      <c r="H2171" s="435"/>
      <c r="I2171" s="435"/>
      <c r="J2171" s="435"/>
      <c r="K2171" s="435"/>
      <c r="L2171" s="435"/>
    </row>
    <row r="2172" spans="1:12" ht="12.75" customHeight="1" x14ac:dyDescent="0.2">
      <c r="A2172" s="11" t="s">
        <v>53</v>
      </c>
      <c r="B2172" s="11" t="s">
        <v>54</v>
      </c>
      <c r="C2172" s="428" t="s">
        <v>55</v>
      </c>
      <c r="D2172" s="429"/>
      <c r="E2172" s="11" t="s">
        <v>56</v>
      </c>
      <c r="F2172" s="434" t="s">
        <v>57</v>
      </c>
      <c r="G2172" s="388"/>
      <c r="H2172" s="388"/>
      <c r="I2172" s="389"/>
      <c r="J2172" s="12"/>
    </row>
    <row r="2173" spans="1:12" ht="25.5" customHeight="1" x14ac:dyDescent="0.2">
      <c r="A2173" s="13"/>
      <c r="B2173" s="13" t="s">
        <v>58</v>
      </c>
      <c r="C2173" s="419" t="s">
        <v>59</v>
      </c>
      <c r="D2173" s="420"/>
      <c r="E2173" s="14" t="s">
        <v>60</v>
      </c>
      <c r="F2173" s="12" t="s">
        <v>294</v>
      </c>
      <c r="G2173" s="12" t="s">
        <v>295</v>
      </c>
      <c r="H2173" s="18" t="s">
        <v>296</v>
      </c>
      <c r="I2173" s="12" t="s">
        <v>66</v>
      </c>
      <c r="J2173" s="12" t="s">
        <v>297</v>
      </c>
    </row>
    <row r="2174" spans="1:12" x14ac:dyDescent="0.2">
      <c r="A2174" s="15">
        <f>COUNT(A2175)</f>
        <v>0</v>
      </c>
      <c r="B2174" s="167" t="s">
        <v>33</v>
      </c>
      <c r="C2174" s="413"/>
      <c r="D2174" s="414"/>
      <c r="E2174" s="167"/>
      <c r="F2174" s="6">
        <f>SUM(F2175)</f>
        <v>0</v>
      </c>
      <c r="G2174" s="6">
        <f t="shared" ref="G2174" si="1025">SUM(G2175)</f>
        <v>0</v>
      </c>
      <c r="H2174" s="6">
        <f t="shared" ref="H2174" si="1026">SUM(H2175)</f>
        <v>0</v>
      </c>
      <c r="I2174" s="6">
        <f t="shared" ref="I2174" si="1027">SUM(I2175)</f>
        <v>0</v>
      </c>
      <c r="J2174" s="6">
        <f t="shared" ref="J2174" si="1028">SUM(J2175)</f>
        <v>0</v>
      </c>
    </row>
    <row r="2175" spans="1:12" ht="25.5" x14ac:dyDescent="0.2">
      <c r="A2175" s="8"/>
      <c r="B2175" s="166"/>
      <c r="C2175" s="415" t="s">
        <v>226</v>
      </c>
      <c r="D2175" s="416"/>
      <c r="E2175" s="166" t="s">
        <v>227</v>
      </c>
      <c r="F2175" s="8"/>
      <c r="G2175" s="8"/>
      <c r="H2175" s="8"/>
      <c r="I2175" s="8"/>
      <c r="J2175" s="8"/>
    </row>
    <row r="2176" spans="1:12" x14ac:dyDescent="0.2">
      <c r="A2176" s="15">
        <f>COUNT(A2177)</f>
        <v>0</v>
      </c>
      <c r="B2176" s="167" t="s">
        <v>34</v>
      </c>
      <c r="C2176" s="413"/>
      <c r="D2176" s="414"/>
      <c r="E2176" s="167"/>
      <c r="F2176" s="6">
        <f>SUM(F2177)</f>
        <v>0</v>
      </c>
      <c r="G2176" s="6">
        <f t="shared" ref="G2176" si="1029">SUM(G2177)</f>
        <v>0</v>
      </c>
      <c r="H2176" s="6">
        <f t="shared" ref="H2176" si="1030">SUM(H2177)</f>
        <v>0</v>
      </c>
      <c r="I2176" s="6">
        <f t="shared" ref="I2176" si="1031">SUM(I2177)</f>
        <v>0</v>
      </c>
      <c r="J2176" s="6">
        <f t="shared" ref="J2176" si="1032">SUM(J2177)</f>
        <v>0</v>
      </c>
    </row>
    <row r="2177" spans="1:12" ht="25.5" x14ac:dyDescent="0.2">
      <c r="A2177" s="8"/>
      <c r="B2177" s="166"/>
      <c r="C2177" s="415" t="s">
        <v>226</v>
      </c>
      <c r="D2177" s="416"/>
      <c r="E2177" s="166" t="s">
        <v>227</v>
      </c>
      <c r="F2177" s="8"/>
      <c r="G2177" s="8"/>
      <c r="H2177" s="8"/>
      <c r="I2177" s="8"/>
      <c r="J2177" s="8"/>
    </row>
    <row r="2178" spans="1:12" x14ac:dyDescent="0.2">
      <c r="A2178" s="15">
        <f>COUNT(A2179)</f>
        <v>0</v>
      </c>
      <c r="B2178" s="167" t="s">
        <v>35</v>
      </c>
      <c r="C2178" s="413"/>
      <c r="D2178" s="414"/>
      <c r="E2178" s="167"/>
      <c r="F2178" s="6">
        <f>SUM(F2179)</f>
        <v>0</v>
      </c>
      <c r="G2178" s="6">
        <f t="shared" ref="G2178" si="1033">SUM(G2179)</f>
        <v>0</v>
      </c>
      <c r="H2178" s="6">
        <f t="shared" ref="H2178" si="1034">SUM(H2179)</f>
        <v>0</v>
      </c>
      <c r="I2178" s="6">
        <f t="shared" ref="I2178" si="1035">SUM(I2179)</f>
        <v>0</v>
      </c>
      <c r="J2178" s="6">
        <f t="shared" ref="J2178" si="1036">SUM(J2179)</f>
        <v>0</v>
      </c>
    </row>
    <row r="2179" spans="1:12" ht="25.5" x14ac:dyDescent="0.2">
      <c r="A2179" s="8"/>
      <c r="B2179" s="166"/>
      <c r="C2179" s="415" t="s">
        <v>226</v>
      </c>
      <c r="D2179" s="416"/>
      <c r="E2179" s="166" t="s">
        <v>227</v>
      </c>
      <c r="F2179" s="8"/>
      <c r="G2179" s="8"/>
      <c r="H2179" s="8"/>
      <c r="I2179" s="8"/>
      <c r="J2179" s="8"/>
    </row>
    <row r="2180" spans="1:12" x14ac:dyDescent="0.2">
      <c r="A2180" s="15">
        <f>COUNT(A2181)</f>
        <v>0</v>
      </c>
      <c r="B2180" s="167" t="s">
        <v>36</v>
      </c>
      <c r="C2180" s="413"/>
      <c r="D2180" s="414"/>
      <c r="E2180" s="167"/>
      <c r="F2180" s="6">
        <f>SUM(F2181)</f>
        <v>0</v>
      </c>
      <c r="G2180" s="6">
        <f t="shared" ref="G2180" si="1037">SUM(G2181)</f>
        <v>0</v>
      </c>
      <c r="H2180" s="6">
        <f t="shared" ref="H2180" si="1038">SUM(H2181)</f>
        <v>0</v>
      </c>
      <c r="I2180" s="6">
        <f t="shared" ref="I2180" si="1039">SUM(I2181)</f>
        <v>0</v>
      </c>
      <c r="J2180" s="6">
        <f t="shared" ref="J2180" si="1040">SUM(J2181)</f>
        <v>0</v>
      </c>
    </row>
    <row r="2181" spans="1:12" ht="25.5" x14ac:dyDescent="0.2">
      <c r="A2181" s="8"/>
      <c r="B2181" s="166"/>
      <c r="C2181" s="415" t="s">
        <v>226</v>
      </c>
      <c r="D2181" s="416"/>
      <c r="E2181" s="166" t="s">
        <v>227</v>
      </c>
      <c r="F2181" s="8"/>
      <c r="G2181" s="8"/>
      <c r="H2181" s="8"/>
      <c r="I2181" s="8"/>
      <c r="J2181" s="8"/>
    </row>
    <row r="2182" spans="1:12" x14ac:dyDescent="0.2">
      <c r="A2182" s="16">
        <f>SUM(A2174+A2176+A2178+A2180)</f>
        <v>0</v>
      </c>
      <c r="B2182" s="17"/>
      <c r="C2182" s="417"/>
      <c r="D2182" s="418"/>
      <c r="E2182" s="17"/>
      <c r="F2182" s="164">
        <f>SUM(F2174+F2176+F2178+F2180)</f>
        <v>0</v>
      </c>
      <c r="G2182" s="164">
        <f t="shared" ref="G2182:J2182" si="1041">SUM(G2174+G2176+G2178+G2180)</f>
        <v>0</v>
      </c>
      <c r="H2182" s="164">
        <f t="shared" si="1041"/>
        <v>0</v>
      </c>
      <c r="I2182" s="164">
        <f t="shared" si="1041"/>
        <v>0</v>
      </c>
      <c r="J2182" s="164">
        <f t="shared" si="1041"/>
        <v>0</v>
      </c>
    </row>
    <row r="2183" spans="1:12" x14ac:dyDescent="0.2">
      <c r="A2183" s="2"/>
      <c r="B2183" s="2"/>
      <c r="C2183" s="421"/>
      <c r="D2183" s="421"/>
      <c r="E2183" s="2"/>
      <c r="F2183" s="2"/>
      <c r="G2183" s="2"/>
      <c r="H2183" s="2"/>
      <c r="I2183" s="2"/>
      <c r="J2183" s="2"/>
      <c r="K2183" s="2"/>
      <c r="L2183" s="2"/>
    </row>
    <row r="2184" spans="1:12" ht="12.75" customHeight="1" x14ac:dyDescent="0.2">
      <c r="A2184" s="427" t="s">
        <v>6</v>
      </c>
      <c r="B2184" s="427"/>
      <c r="C2184" s="427"/>
      <c r="D2184" s="427"/>
      <c r="E2184" s="2"/>
      <c r="F2184" s="435" t="s">
        <v>22</v>
      </c>
      <c r="G2184" s="435"/>
      <c r="H2184" s="435"/>
      <c r="I2184" s="435"/>
      <c r="J2184" s="435"/>
      <c r="K2184" s="435"/>
      <c r="L2184" s="435"/>
    </row>
    <row r="2185" spans="1:12" ht="12.75" customHeight="1" x14ac:dyDescent="0.2">
      <c r="A2185" s="11" t="s">
        <v>53</v>
      </c>
      <c r="B2185" s="11" t="s">
        <v>54</v>
      </c>
      <c r="C2185" s="428" t="s">
        <v>55</v>
      </c>
      <c r="D2185" s="429"/>
      <c r="E2185" s="171" t="s">
        <v>56</v>
      </c>
      <c r="F2185" s="434" t="s">
        <v>57</v>
      </c>
      <c r="G2185" s="388"/>
      <c r="H2185" s="389"/>
    </row>
    <row r="2186" spans="1:12" ht="25.5" customHeight="1" x14ac:dyDescent="0.2">
      <c r="A2186" s="13"/>
      <c r="B2186" s="13" t="s">
        <v>58</v>
      </c>
      <c r="C2186" s="419" t="s">
        <v>59</v>
      </c>
      <c r="D2186" s="420"/>
      <c r="E2186" s="14" t="s">
        <v>60</v>
      </c>
      <c r="F2186" s="12" t="s">
        <v>380</v>
      </c>
      <c r="G2186" s="12" t="s">
        <v>381</v>
      </c>
      <c r="H2186" s="12" t="s">
        <v>66</v>
      </c>
    </row>
    <row r="2187" spans="1:12" x14ac:dyDescent="0.2">
      <c r="A2187" s="15">
        <f>COUNT(A2188)</f>
        <v>0</v>
      </c>
      <c r="B2187" s="15">
        <v>1</v>
      </c>
      <c r="C2187" s="413"/>
      <c r="D2187" s="414"/>
      <c r="E2187" s="167"/>
      <c r="F2187" s="6">
        <f>SUM(F2188)</f>
        <v>0</v>
      </c>
      <c r="G2187" s="6">
        <f t="shared" ref="G2187" si="1042">SUM(G2188)</f>
        <v>0</v>
      </c>
      <c r="H2187" s="6">
        <f t="shared" ref="H2187" si="1043">SUM(H2188)</f>
        <v>0</v>
      </c>
    </row>
    <row r="2188" spans="1:12" ht="25.5" x14ac:dyDescent="0.2">
      <c r="A2188" s="8"/>
      <c r="B2188" s="174"/>
      <c r="C2188" s="415" t="s">
        <v>226</v>
      </c>
      <c r="D2188" s="416"/>
      <c r="E2188" s="166" t="s">
        <v>227</v>
      </c>
      <c r="F2188" s="8"/>
      <c r="G2188" s="8"/>
      <c r="H2188" s="8"/>
    </row>
    <row r="2189" spans="1:12" x14ac:dyDescent="0.2">
      <c r="A2189" s="15">
        <f>COUNT(A2190)</f>
        <v>0</v>
      </c>
      <c r="B2189" s="15">
        <v>2</v>
      </c>
      <c r="C2189" s="413"/>
      <c r="D2189" s="414"/>
      <c r="E2189" s="167"/>
      <c r="F2189" s="6">
        <f>SUM(F2190)</f>
        <v>0</v>
      </c>
      <c r="G2189" s="6">
        <f t="shared" ref="G2189" si="1044">SUM(G2190)</f>
        <v>0</v>
      </c>
      <c r="H2189" s="6">
        <f t="shared" ref="H2189" si="1045">SUM(H2190)</f>
        <v>0</v>
      </c>
    </row>
    <row r="2190" spans="1:12" ht="25.5" x14ac:dyDescent="0.2">
      <c r="A2190" s="8"/>
      <c r="B2190" s="174"/>
      <c r="C2190" s="415" t="s">
        <v>226</v>
      </c>
      <c r="D2190" s="416"/>
      <c r="E2190" s="166" t="s">
        <v>227</v>
      </c>
      <c r="F2190" s="8"/>
      <c r="G2190" s="8"/>
      <c r="H2190" s="8"/>
    </row>
    <row r="2191" spans="1:12" x14ac:dyDescent="0.2">
      <c r="A2191" s="15">
        <f>COUNT(A2192)</f>
        <v>0</v>
      </c>
      <c r="B2191" s="15">
        <v>3</v>
      </c>
      <c r="C2191" s="413"/>
      <c r="D2191" s="414"/>
      <c r="E2191" s="167"/>
      <c r="F2191" s="6">
        <f>SUM(F2192)</f>
        <v>0</v>
      </c>
      <c r="G2191" s="6">
        <f t="shared" ref="G2191" si="1046">SUM(G2192)</f>
        <v>0</v>
      </c>
      <c r="H2191" s="6">
        <f t="shared" ref="H2191" si="1047">SUM(H2192)</f>
        <v>0</v>
      </c>
    </row>
    <row r="2192" spans="1:12" ht="25.5" x14ac:dyDescent="0.2">
      <c r="A2192" s="8"/>
      <c r="B2192" s="174"/>
      <c r="C2192" s="415" t="s">
        <v>226</v>
      </c>
      <c r="D2192" s="416"/>
      <c r="E2192" s="166" t="s">
        <v>227</v>
      </c>
      <c r="F2192" s="8"/>
      <c r="G2192" s="8"/>
      <c r="H2192" s="8"/>
    </row>
    <row r="2193" spans="1:12" x14ac:dyDescent="0.2">
      <c r="A2193" s="15">
        <f>COUNT(A2194)</f>
        <v>0</v>
      </c>
      <c r="B2193" s="15">
        <v>4</v>
      </c>
      <c r="C2193" s="413"/>
      <c r="D2193" s="414"/>
      <c r="E2193" s="167"/>
      <c r="F2193" s="6">
        <f>SUM(F2194)</f>
        <v>0</v>
      </c>
      <c r="G2193" s="6">
        <f t="shared" ref="G2193" si="1048">SUM(G2194)</f>
        <v>0</v>
      </c>
      <c r="H2193" s="6">
        <f t="shared" ref="H2193" si="1049">SUM(H2194)</f>
        <v>0</v>
      </c>
    </row>
    <row r="2194" spans="1:12" ht="25.5" x14ac:dyDescent="0.2">
      <c r="A2194" s="8"/>
      <c r="B2194" s="174"/>
      <c r="C2194" s="415" t="s">
        <v>226</v>
      </c>
      <c r="D2194" s="416"/>
      <c r="E2194" s="166" t="s">
        <v>227</v>
      </c>
      <c r="F2194" s="8"/>
      <c r="G2194" s="8"/>
      <c r="H2194" s="8"/>
    </row>
    <row r="2195" spans="1:12" x14ac:dyDescent="0.2">
      <c r="A2195" s="16">
        <f>SUM(A2187+A2189+A2191+A2193)</f>
        <v>0</v>
      </c>
      <c r="B2195" s="16">
        <v>5</v>
      </c>
      <c r="C2195" s="417"/>
      <c r="D2195" s="418"/>
      <c r="E2195" s="17"/>
      <c r="F2195" s="164">
        <f>SUM(F2187+F2189+F2191+F2193)</f>
        <v>0</v>
      </c>
      <c r="G2195" s="164">
        <f t="shared" ref="G2195:H2195" si="1050">SUM(G2187+G2189+G2191+G2193)</f>
        <v>0</v>
      </c>
      <c r="H2195" s="164">
        <f t="shared" si="1050"/>
        <v>0</v>
      </c>
    </row>
    <row r="2196" spans="1:12" ht="25.5" x14ac:dyDescent="0.2">
      <c r="A2196" s="8"/>
      <c r="B2196" s="7"/>
      <c r="C2196" s="415" t="s">
        <v>226</v>
      </c>
      <c r="D2196" s="416"/>
      <c r="E2196" s="7" t="s">
        <v>227</v>
      </c>
      <c r="F2196" s="8"/>
      <c r="G2196" s="8"/>
      <c r="H2196" s="8"/>
    </row>
    <row r="2197" spans="1:12" x14ac:dyDescent="0.2">
      <c r="A2197" s="2"/>
      <c r="B2197" s="2"/>
      <c r="C2197" s="421"/>
      <c r="D2197" s="421"/>
      <c r="E2197" s="2"/>
      <c r="F2197" s="2"/>
      <c r="G2197" s="2"/>
      <c r="H2197" s="2"/>
      <c r="I2197" s="2"/>
      <c r="J2197" s="2"/>
      <c r="K2197" s="2"/>
      <c r="L2197" s="2"/>
    </row>
    <row r="2198" spans="1:12" x14ac:dyDescent="0.2">
      <c r="A2198" s="2"/>
      <c r="B2198" s="2"/>
      <c r="C2198" s="432"/>
      <c r="D2198" s="432"/>
      <c r="E2198" s="2"/>
      <c r="F2198" s="2"/>
      <c r="G2198" s="2"/>
      <c r="H2198" s="2"/>
      <c r="I2198" s="2"/>
      <c r="J2198" s="2"/>
      <c r="K2198" s="2"/>
      <c r="L2198" s="2"/>
    </row>
    <row r="2199" spans="1:12" ht="18" customHeight="1" x14ac:dyDescent="0.2">
      <c r="A2199" s="408" t="s">
        <v>23</v>
      </c>
      <c r="B2199" s="408"/>
      <c r="C2199" s="408"/>
      <c r="D2199" s="408"/>
      <c r="E2199" s="1"/>
      <c r="F2199" s="1"/>
      <c r="G2199" s="1"/>
      <c r="H2199" s="1"/>
      <c r="I2199" s="1"/>
      <c r="J2199" s="1"/>
      <c r="K2199" s="1"/>
      <c r="L2199" s="1"/>
    </row>
    <row r="2200" spans="1:12" x14ac:dyDescent="0.2">
      <c r="A2200" s="3"/>
      <c r="B2200" s="3"/>
      <c r="C2200" s="409"/>
      <c r="D2200" s="409"/>
      <c r="E2200" s="3"/>
      <c r="F2200" s="3"/>
      <c r="G2200" s="3"/>
      <c r="H2200" s="3"/>
      <c r="I2200" s="3"/>
      <c r="J2200" s="3"/>
      <c r="K2200" s="3"/>
      <c r="L2200" s="3"/>
    </row>
    <row r="2201" spans="1:12" ht="12.75" customHeight="1" x14ac:dyDescent="0.2">
      <c r="A2201" s="427" t="s">
        <v>1</v>
      </c>
      <c r="B2201" s="427"/>
      <c r="C2201" s="427"/>
      <c r="D2201" s="427"/>
      <c r="E2201" s="2"/>
      <c r="F2201" s="433" t="s">
        <v>23</v>
      </c>
      <c r="G2201" s="433"/>
      <c r="H2201" s="433"/>
      <c r="I2201" s="433"/>
      <c r="J2201" s="433"/>
      <c r="K2201" s="433"/>
      <c r="L2201" s="433"/>
    </row>
    <row r="2202" spans="1:12" ht="12.75" customHeight="1" x14ac:dyDescent="0.2">
      <c r="A2202" s="11" t="s">
        <v>53</v>
      </c>
      <c r="B2202" s="11" t="s">
        <v>54</v>
      </c>
      <c r="C2202" s="428" t="s">
        <v>55</v>
      </c>
      <c r="D2202" s="429"/>
      <c r="E2202" s="11" t="s">
        <v>56</v>
      </c>
      <c r="F2202" s="12"/>
      <c r="G2202" s="434" t="s">
        <v>57</v>
      </c>
      <c r="H2202" s="388"/>
      <c r="I2202" s="388"/>
      <c r="J2202" s="388"/>
      <c r="K2202" s="389"/>
      <c r="L2202" s="12"/>
    </row>
    <row r="2203" spans="1:12" ht="25.5" customHeight="1" x14ac:dyDescent="0.2">
      <c r="A2203" s="13"/>
      <c r="B2203" s="13" t="s">
        <v>58</v>
      </c>
      <c r="C2203" s="419" t="s">
        <v>59</v>
      </c>
      <c r="D2203" s="420"/>
      <c r="E2203" s="14" t="s">
        <v>60</v>
      </c>
      <c r="F2203" s="12" t="s">
        <v>61</v>
      </c>
      <c r="G2203" s="12" t="s">
        <v>62</v>
      </c>
      <c r="H2203" s="12" t="s">
        <v>63</v>
      </c>
      <c r="I2203" s="12" t="s">
        <v>64</v>
      </c>
      <c r="J2203" s="12" t="s">
        <v>65</v>
      </c>
      <c r="K2203" s="12" t="s">
        <v>66</v>
      </c>
      <c r="L2203" s="12" t="s">
        <v>67</v>
      </c>
    </row>
    <row r="2204" spans="1:12" x14ac:dyDescent="0.2">
      <c r="A2204" s="15">
        <f>COUNT(A2205)</f>
        <v>0</v>
      </c>
      <c r="B2204" s="167" t="s">
        <v>33</v>
      </c>
      <c r="C2204" s="413"/>
      <c r="D2204" s="414"/>
      <c r="E2204" s="167"/>
      <c r="F2204" s="6">
        <f>SUM(F2205)</f>
        <v>0</v>
      </c>
      <c r="G2204" s="6">
        <f t="shared" ref="G2204" si="1051">SUM(G2205)</f>
        <v>0</v>
      </c>
      <c r="H2204" s="6">
        <f t="shared" ref="H2204" si="1052">SUM(H2205)</f>
        <v>0</v>
      </c>
      <c r="I2204" s="6">
        <f t="shared" ref="I2204" si="1053">SUM(I2205)</f>
        <v>0</v>
      </c>
      <c r="J2204" s="6">
        <f t="shared" ref="J2204" si="1054">SUM(J2205)</f>
        <v>0</v>
      </c>
      <c r="K2204" s="6">
        <f t="shared" ref="K2204" si="1055">SUM(K2205)</f>
        <v>0</v>
      </c>
      <c r="L2204" s="6">
        <f t="shared" ref="L2204" si="1056">SUM(L2205)</f>
        <v>0</v>
      </c>
    </row>
    <row r="2205" spans="1:12" ht="25.5" x14ac:dyDescent="0.2">
      <c r="A2205" s="8"/>
      <c r="B2205" s="166"/>
      <c r="C2205" s="415" t="s">
        <v>226</v>
      </c>
      <c r="D2205" s="416"/>
      <c r="E2205" s="166" t="s">
        <v>227</v>
      </c>
      <c r="F2205" s="8"/>
      <c r="G2205" s="8"/>
      <c r="H2205" s="8"/>
      <c r="I2205" s="8"/>
      <c r="J2205" s="8"/>
      <c r="K2205" s="8"/>
      <c r="L2205" s="8"/>
    </row>
    <row r="2206" spans="1:12" x14ac:dyDescent="0.2">
      <c r="A2206" s="15">
        <f>COUNT(A2207)</f>
        <v>1</v>
      </c>
      <c r="B2206" s="5" t="s">
        <v>34</v>
      </c>
      <c r="C2206" s="413"/>
      <c r="D2206" s="414"/>
      <c r="E2206" s="5"/>
      <c r="F2206" s="6">
        <f>SUM(F2207)</f>
        <v>10</v>
      </c>
      <c r="G2206" s="6">
        <f t="shared" ref="G2206:L2206" si="1057">SUM(G2207)</f>
        <v>0</v>
      </c>
      <c r="H2206" s="6">
        <f t="shared" si="1057"/>
        <v>0</v>
      </c>
      <c r="I2206" s="6">
        <f t="shared" si="1057"/>
        <v>0</v>
      </c>
      <c r="J2206" s="6">
        <f t="shared" si="1057"/>
        <v>0</v>
      </c>
      <c r="K2206" s="6">
        <f t="shared" si="1057"/>
        <v>10</v>
      </c>
      <c r="L2206" s="6">
        <f t="shared" si="1057"/>
        <v>19</v>
      </c>
    </row>
    <row r="2207" spans="1:12" ht="51" customHeight="1" x14ac:dyDescent="0.2">
      <c r="A2207" s="162">
        <v>1</v>
      </c>
      <c r="B2207" s="7" t="s">
        <v>1729</v>
      </c>
      <c r="C2207" s="415" t="s">
        <v>1730</v>
      </c>
      <c r="D2207" s="416"/>
      <c r="E2207" s="141" t="s">
        <v>2648</v>
      </c>
      <c r="F2207" s="8">
        <v>10</v>
      </c>
      <c r="G2207" s="8"/>
      <c r="H2207" s="8"/>
      <c r="I2207" s="8"/>
      <c r="J2207" s="8"/>
      <c r="K2207" s="8">
        <v>10</v>
      </c>
      <c r="L2207" s="8">
        <v>19</v>
      </c>
    </row>
    <row r="2208" spans="1:12" x14ac:dyDescent="0.2">
      <c r="A2208" s="15">
        <f>COUNT(A2209)</f>
        <v>0</v>
      </c>
      <c r="B2208" s="167" t="s">
        <v>35</v>
      </c>
      <c r="C2208" s="413"/>
      <c r="D2208" s="414"/>
      <c r="E2208" s="167"/>
      <c r="F2208" s="6">
        <f>SUM(F2209)</f>
        <v>0</v>
      </c>
      <c r="G2208" s="6">
        <f t="shared" ref="G2208" si="1058">SUM(G2209)</f>
        <v>0</v>
      </c>
      <c r="H2208" s="6">
        <f t="shared" ref="H2208" si="1059">SUM(H2209)</f>
        <v>0</v>
      </c>
      <c r="I2208" s="6">
        <f t="shared" ref="I2208" si="1060">SUM(I2209)</f>
        <v>0</v>
      </c>
      <c r="J2208" s="6">
        <f t="shared" ref="J2208" si="1061">SUM(J2209)</f>
        <v>0</v>
      </c>
      <c r="K2208" s="6">
        <f t="shared" ref="K2208" si="1062">SUM(K2209)</f>
        <v>0</v>
      </c>
      <c r="L2208" s="6">
        <f t="shared" ref="L2208" si="1063">SUM(L2209)</f>
        <v>0</v>
      </c>
    </row>
    <row r="2209" spans="1:12" ht="25.5" x14ac:dyDescent="0.2">
      <c r="A2209" s="8"/>
      <c r="B2209" s="166"/>
      <c r="C2209" s="415" t="s">
        <v>226</v>
      </c>
      <c r="D2209" s="416"/>
      <c r="E2209" s="166" t="s">
        <v>227</v>
      </c>
      <c r="F2209" s="8"/>
      <c r="G2209" s="8"/>
      <c r="H2209" s="8"/>
      <c r="I2209" s="8"/>
      <c r="J2209" s="8"/>
      <c r="K2209" s="8"/>
      <c r="L2209" s="8"/>
    </row>
    <row r="2210" spans="1:12" x14ac:dyDescent="0.2">
      <c r="A2210" s="15">
        <f>COUNT(A2211)</f>
        <v>0</v>
      </c>
      <c r="B2210" s="167" t="s">
        <v>36</v>
      </c>
      <c r="C2210" s="413"/>
      <c r="D2210" s="414"/>
      <c r="E2210" s="167"/>
      <c r="F2210" s="6">
        <f>SUM(F2211)</f>
        <v>0</v>
      </c>
      <c r="G2210" s="6">
        <f t="shared" ref="G2210" si="1064">SUM(G2211)</f>
        <v>0</v>
      </c>
      <c r="H2210" s="6">
        <f t="shared" ref="H2210" si="1065">SUM(H2211)</f>
        <v>0</v>
      </c>
      <c r="I2210" s="6">
        <f t="shared" ref="I2210" si="1066">SUM(I2211)</f>
        <v>0</v>
      </c>
      <c r="J2210" s="6">
        <f t="shared" ref="J2210" si="1067">SUM(J2211)</f>
        <v>0</v>
      </c>
      <c r="K2210" s="6">
        <f t="shared" ref="K2210" si="1068">SUM(K2211)</f>
        <v>0</v>
      </c>
      <c r="L2210" s="6">
        <f t="shared" ref="L2210" si="1069">SUM(L2211)</f>
        <v>0</v>
      </c>
    </row>
    <row r="2211" spans="1:12" ht="25.5" x14ac:dyDescent="0.2">
      <c r="A2211" s="8"/>
      <c r="B2211" s="166"/>
      <c r="C2211" s="415" t="s">
        <v>226</v>
      </c>
      <c r="D2211" s="416"/>
      <c r="E2211" s="166" t="s">
        <v>227</v>
      </c>
      <c r="F2211" s="8"/>
      <c r="G2211" s="8"/>
      <c r="H2211" s="8"/>
      <c r="I2211" s="8"/>
      <c r="J2211" s="8"/>
      <c r="K2211" s="8"/>
      <c r="L2211" s="8"/>
    </row>
    <row r="2212" spans="1:12" x14ac:dyDescent="0.2">
      <c r="A2212" s="16">
        <v>1</v>
      </c>
      <c r="B2212" s="17"/>
      <c r="C2212" s="417"/>
      <c r="D2212" s="418"/>
      <c r="E2212" s="17"/>
      <c r="F2212" s="9">
        <v>10</v>
      </c>
      <c r="G2212" s="9"/>
      <c r="H2212" s="9"/>
      <c r="I2212" s="9"/>
      <c r="J2212" s="9"/>
      <c r="K2212" s="9">
        <v>10</v>
      </c>
      <c r="L2212" s="9">
        <v>19</v>
      </c>
    </row>
    <row r="2213" spans="1:12" x14ac:dyDescent="0.2">
      <c r="A2213" s="2"/>
      <c r="B2213" s="2"/>
      <c r="C2213" s="421"/>
      <c r="D2213" s="421"/>
      <c r="E2213" s="2"/>
      <c r="F2213" s="2"/>
      <c r="G2213" s="2"/>
      <c r="H2213" s="2"/>
      <c r="I2213" s="2"/>
      <c r="J2213" s="2"/>
      <c r="K2213" s="2"/>
      <c r="L2213" s="2"/>
    </row>
    <row r="2214" spans="1:12" ht="12.75" customHeight="1" x14ac:dyDescent="0.2">
      <c r="A2214" s="427" t="s">
        <v>2</v>
      </c>
      <c r="B2214" s="427"/>
      <c r="C2214" s="427"/>
      <c r="D2214" s="427"/>
      <c r="E2214" s="2"/>
      <c r="F2214" s="433" t="s">
        <v>23</v>
      </c>
      <c r="G2214" s="433"/>
      <c r="H2214" s="433"/>
      <c r="I2214" s="433"/>
      <c r="J2214" s="433"/>
      <c r="K2214" s="433"/>
      <c r="L2214" s="433"/>
    </row>
    <row r="2215" spans="1:12" ht="12.75" customHeight="1" x14ac:dyDescent="0.2">
      <c r="A2215" s="11" t="s">
        <v>53</v>
      </c>
      <c r="B2215" s="11" t="s">
        <v>54</v>
      </c>
      <c r="C2215" s="428" t="s">
        <v>55</v>
      </c>
      <c r="D2215" s="429"/>
      <c r="E2215" s="11" t="s">
        <v>56</v>
      </c>
      <c r="F2215" s="12"/>
      <c r="G2215" s="434" t="s">
        <v>57</v>
      </c>
      <c r="H2215" s="388"/>
      <c r="I2215" s="388"/>
      <c r="J2215" s="388"/>
      <c r="K2215" s="389"/>
      <c r="L2215" s="12"/>
    </row>
    <row r="2216" spans="1:12" ht="25.5" customHeight="1" x14ac:dyDescent="0.2">
      <c r="A2216" s="13"/>
      <c r="B2216" s="13" t="s">
        <v>58</v>
      </c>
      <c r="C2216" s="419" t="s">
        <v>59</v>
      </c>
      <c r="D2216" s="420"/>
      <c r="E2216" s="14" t="s">
        <v>60</v>
      </c>
      <c r="F2216" s="12" t="s">
        <v>61</v>
      </c>
      <c r="G2216" s="12" t="s">
        <v>62</v>
      </c>
      <c r="H2216" s="12" t="s">
        <v>63</v>
      </c>
      <c r="I2216" s="12" t="s">
        <v>64</v>
      </c>
      <c r="J2216" s="12" t="s">
        <v>65</v>
      </c>
      <c r="K2216" s="12" t="s">
        <v>66</v>
      </c>
      <c r="L2216" s="12" t="s">
        <v>67</v>
      </c>
    </row>
    <row r="2217" spans="1:12" x14ac:dyDescent="0.2">
      <c r="A2217" s="15">
        <f>COUNT(A2218)</f>
        <v>0</v>
      </c>
      <c r="B2217" s="167" t="s">
        <v>33</v>
      </c>
      <c r="C2217" s="413"/>
      <c r="D2217" s="414"/>
      <c r="E2217" s="167"/>
      <c r="F2217" s="6">
        <f>SUM(F2218)</f>
        <v>0</v>
      </c>
      <c r="G2217" s="6">
        <f t="shared" ref="G2217" si="1070">SUM(G2218)</f>
        <v>0</v>
      </c>
      <c r="H2217" s="6">
        <f t="shared" ref="H2217" si="1071">SUM(H2218)</f>
        <v>0</v>
      </c>
      <c r="I2217" s="6">
        <f t="shared" ref="I2217" si="1072">SUM(I2218)</f>
        <v>0</v>
      </c>
      <c r="J2217" s="6">
        <f t="shared" ref="J2217" si="1073">SUM(J2218)</f>
        <v>0</v>
      </c>
      <c r="K2217" s="6">
        <f t="shared" ref="K2217" si="1074">SUM(K2218)</f>
        <v>0</v>
      </c>
      <c r="L2217" s="6">
        <f t="shared" ref="L2217" si="1075">SUM(L2218)</f>
        <v>0</v>
      </c>
    </row>
    <row r="2218" spans="1:12" ht="25.5" x14ac:dyDescent="0.2">
      <c r="A2218" s="8"/>
      <c r="B2218" s="166"/>
      <c r="C2218" s="415" t="s">
        <v>226</v>
      </c>
      <c r="D2218" s="416"/>
      <c r="E2218" s="166" t="s">
        <v>227</v>
      </c>
      <c r="F2218" s="8"/>
      <c r="G2218" s="8"/>
      <c r="H2218" s="8"/>
      <c r="I2218" s="8"/>
      <c r="J2218" s="8"/>
      <c r="K2218" s="8"/>
      <c r="L2218" s="8"/>
    </row>
    <row r="2219" spans="1:12" x14ac:dyDescent="0.2">
      <c r="A2219" s="15">
        <f>COUNT(A2220)</f>
        <v>0</v>
      </c>
      <c r="B2219" s="167" t="s">
        <v>34</v>
      </c>
      <c r="C2219" s="413"/>
      <c r="D2219" s="414"/>
      <c r="E2219" s="167"/>
      <c r="F2219" s="6">
        <f>SUM(F2220)</f>
        <v>0</v>
      </c>
      <c r="G2219" s="6">
        <f t="shared" ref="G2219" si="1076">SUM(G2220)</f>
        <v>0</v>
      </c>
      <c r="H2219" s="6">
        <f t="shared" ref="H2219" si="1077">SUM(H2220)</f>
        <v>0</v>
      </c>
      <c r="I2219" s="6">
        <f t="shared" ref="I2219" si="1078">SUM(I2220)</f>
        <v>0</v>
      </c>
      <c r="J2219" s="6">
        <f t="shared" ref="J2219" si="1079">SUM(J2220)</f>
        <v>0</v>
      </c>
      <c r="K2219" s="6">
        <f t="shared" ref="K2219" si="1080">SUM(K2220)</f>
        <v>0</v>
      </c>
      <c r="L2219" s="6">
        <f t="shared" ref="L2219" si="1081">SUM(L2220)</f>
        <v>0</v>
      </c>
    </row>
    <row r="2220" spans="1:12" ht="25.5" x14ac:dyDescent="0.2">
      <c r="A2220" s="8"/>
      <c r="B2220" s="166"/>
      <c r="C2220" s="415" t="s">
        <v>226</v>
      </c>
      <c r="D2220" s="416"/>
      <c r="E2220" s="166" t="s">
        <v>227</v>
      </c>
      <c r="F2220" s="8"/>
      <c r="G2220" s="8"/>
      <c r="H2220" s="8"/>
      <c r="I2220" s="8"/>
      <c r="J2220" s="8"/>
      <c r="K2220" s="8"/>
      <c r="L2220" s="8"/>
    </row>
    <row r="2221" spans="1:12" x14ac:dyDescent="0.2">
      <c r="A2221" s="15">
        <f>COUNT(A2222)</f>
        <v>0</v>
      </c>
      <c r="B2221" s="167" t="s">
        <v>35</v>
      </c>
      <c r="C2221" s="413"/>
      <c r="D2221" s="414"/>
      <c r="E2221" s="167"/>
      <c r="F2221" s="6">
        <f>SUM(F2222)</f>
        <v>0</v>
      </c>
      <c r="G2221" s="6">
        <f t="shared" ref="G2221" si="1082">SUM(G2222)</f>
        <v>0</v>
      </c>
      <c r="H2221" s="6">
        <f t="shared" ref="H2221" si="1083">SUM(H2222)</f>
        <v>0</v>
      </c>
      <c r="I2221" s="6">
        <f t="shared" ref="I2221" si="1084">SUM(I2222)</f>
        <v>0</v>
      </c>
      <c r="J2221" s="6">
        <f t="shared" ref="J2221" si="1085">SUM(J2222)</f>
        <v>0</v>
      </c>
      <c r="K2221" s="6">
        <f t="shared" ref="K2221" si="1086">SUM(K2222)</f>
        <v>0</v>
      </c>
      <c r="L2221" s="6">
        <f t="shared" ref="L2221" si="1087">SUM(L2222)</f>
        <v>0</v>
      </c>
    </row>
    <row r="2222" spans="1:12" ht="25.5" x14ac:dyDescent="0.2">
      <c r="A2222" s="8"/>
      <c r="B2222" s="166"/>
      <c r="C2222" s="415" t="s">
        <v>226</v>
      </c>
      <c r="D2222" s="416"/>
      <c r="E2222" s="166" t="s">
        <v>227</v>
      </c>
      <c r="F2222" s="8"/>
      <c r="G2222" s="8"/>
      <c r="H2222" s="8"/>
      <c r="I2222" s="8"/>
      <c r="J2222" s="8"/>
      <c r="K2222" s="8"/>
      <c r="L2222" s="8"/>
    </row>
    <row r="2223" spans="1:12" x14ac:dyDescent="0.2">
      <c r="A2223" s="15">
        <f>COUNT(A2224)</f>
        <v>0</v>
      </c>
      <c r="B2223" s="167" t="s">
        <v>36</v>
      </c>
      <c r="C2223" s="413"/>
      <c r="D2223" s="414"/>
      <c r="E2223" s="167"/>
      <c r="F2223" s="6">
        <f>SUM(F2224)</f>
        <v>0</v>
      </c>
      <c r="G2223" s="6">
        <f t="shared" ref="G2223" si="1088">SUM(G2224)</f>
        <v>0</v>
      </c>
      <c r="H2223" s="6">
        <f t="shared" ref="H2223" si="1089">SUM(H2224)</f>
        <v>0</v>
      </c>
      <c r="I2223" s="6">
        <f t="shared" ref="I2223" si="1090">SUM(I2224)</f>
        <v>0</v>
      </c>
      <c r="J2223" s="6">
        <f t="shared" ref="J2223" si="1091">SUM(J2224)</f>
        <v>0</v>
      </c>
      <c r="K2223" s="6">
        <f t="shared" ref="K2223" si="1092">SUM(K2224)</f>
        <v>0</v>
      </c>
      <c r="L2223" s="6">
        <f t="shared" ref="L2223" si="1093">SUM(L2224)</f>
        <v>0</v>
      </c>
    </row>
    <row r="2224" spans="1:12" ht="25.5" x14ac:dyDescent="0.2">
      <c r="A2224" s="8"/>
      <c r="B2224" s="166"/>
      <c r="C2224" s="415" t="s">
        <v>226</v>
      </c>
      <c r="D2224" s="416"/>
      <c r="E2224" s="166" t="s">
        <v>227</v>
      </c>
      <c r="F2224" s="8"/>
      <c r="G2224" s="8"/>
      <c r="H2224" s="8"/>
      <c r="I2224" s="8"/>
      <c r="J2224" s="8"/>
      <c r="K2224" s="8"/>
      <c r="L2224" s="8"/>
    </row>
    <row r="2225" spans="1:12" x14ac:dyDescent="0.2">
      <c r="A2225" s="16">
        <f>SUM(A2217+A2219+A2221+A2223)</f>
        <v>0</v>
      </c>
      <c r="B2225" s="17"/>
      <c r="C2225" s="417"/>
      <c r="D2225" s="418"/>
      <c r="E2225" s="17"/>
      <c r="F2225" s="164">
        <f>SUM(F2217+F2219+F2221+F2223)</f>
        <v>0</v>
      </c>
      <c r="G2225" s="164">
        <f t="shared" ref="G2225:L2225" si="1094">SUM(G2217+G2219+G2221+G2223)</f>
        <v>0</v>
      </c>
      <c r="H2225" s="164">
        <f t="shared" si="1094"/>
        <v>0</v>
      </c>
      <c r="I2225" s="164">
        <f t="shared" si="1094"/>
        <v>0</v>
      </c>
      <c r="J2225" s="164">
        <f t="shared" si="1094"/>
        <v>0</v>
      </c>
      <c r="K2225" s="164">
        <f t="shared" si="1094"/>
        <v>0</v>
      </c>
      <c r="L2225" s="164">
        <f t="shared" si="1094"/>
        <v>0</v>
      </c>
    </row>
    <row r="2226" spans="1:12" x14ac:dyDescent="0.2">
      <c r="A2226" s="2"/>
      <c r="B2226" s="2"/>
      <c r="C2226" s="421"/>
      <c r="D2226" s="421"/>
      <c r="E2226" s="2"/>
      <c r="F2226" s="2"/>
      <c r="G2226" s="2"/>
      <c r="H2226" s="2"/>
      <c r="I2226" s="2"/>
      <c r="J2226" s="2"/>
      <c r="K2226" s="2"/>
      <c r="L2226" s="2"/>
    </row>
    <row r="2227" spans="1:12" ht="12.75" customHeight="1" x14ac:dyDescent="0.2">
      <c r="A2227" s="427" t="s">
        <v>3</v>
      </c>
      <c r="B2227" s="427"/>
      <c r="C2227" s="427"/>
      <c r="D2227" s="427"/>
      <c r="E2227" s="2"/>
      <c r="F2227" s="433" t="s">
        <v>23</v>
      </c>
      <c r="G2227" s="433"/>
      <c r="H2227" s="433"/>
      <c r="I2227" s="433"/>
      <c r="J2227" s="433"/>
      <c r="K2227" s="433"/>
      <c r="L2227" s="433"/>
    </row>
    <row r="2228" spans="1:12" ht="12.75" customHeight="1" x14ac:dyDescent="0.2">
      <c r="A2228" s="11" t="s">
        <v>53</v>
      </c>
      <c r="B2228" s="11" t="s">
        <v>54</v>
      </c>
      <c r="C2228" s="428" t="s">
        <v>55</v>
      </c>
      <c r="D2228" s="429"/>
      <c r="E2228" s="11" t="s">
        <v>56</v>
      </c>
      <c r="F2228" s="12"/>
      <c r="G2228" s="434" t="s">
        <v>57</v>
      </c>
      <c r="H2228" s="388"/>
      <c r="I2228" s="388"/>
      <c r="J2228" s="388"/>
      <c r="K2228" s="389"/>
      <c r="L2228" s="12"/>
    </row>
    <row r="2229" spans="1:12" ht="25.5" customHeight="1" x14ac:dyDescent="0.2">
      <c r="A2229" s="13"/>
      <c r="B2229" s="13" t="s">
        <v>58</v>
      </c>
      <c r="C2229" s="419" t="s">
        <v>59</v>
      </c>
      <c r="D2229" s="420"/>
      <c r="E2229" s="14" t="s">
        <v>60</v>
      </c>
      <c r="F2229" s="12" t="s">
        <v>61</v>
      </c>
      <c r="G2229" s="12" t="s">
        <v>62</v>
      </c>
      <c r="H2229" s="12" t="s">
        <v>63</v>
      </c>
      <c r="I2229" s="12" t="s">
        <v>64</v>
      </c>
      <c r="J2229" s="12" t="s">
        <v>65</v>
      </c>
      <c r="K2229" s="12" t="s">
        <v>66</v>
      </c>
      <c r="L2229" s="12" t="s">
        <v>67</v>
      </c>
    </row>
    <row r="2230" spans="1:12" x14ac:dyDescent="0.2">
      <c r="A2230" s="15">
        <f>COUNT(A2231)</f>
        <v>0</v>
      </c>
      <c r="B2230" s="167" t="s">
        <v>33</v>
      </c>
      <c r="C2230" s="413"/>
      <c r="D2230" s="414"/>
      <c r="E2230" s="167"/>
      <c r="F2230" s="6">
        <f>SUM(F2231)</f>
        <v>0</v>
      </c>
      <c r="G2230" s="6">
        <f t="shared" ref="G2230" si="1095">SUM(G2231)</f>
        <v>0</v>
      </c>
      <c r="H2230" s="6">
        <f t="shared" ref="H2230" si="1096">SUM(H2231)</f>
        <v>0</v>
      </c>
      <c r="I2230" s="6">
        <f t="shared" ref="I2230" si="1097">SUM(I2231)</f>
        <v>0</v>
      </c>
      <c r="J2230" s="6">
        <f t="shared" ref="J2230" si="1098">SUM(J2231)</f>
        <v>0</v>
      </c>
      <c r="K2230" s="6">
        <f t="shared" ref="K2230" si="1099">SUM(K2231)</f>
        <v>0</v>
      </c>
      <c r="L2230" s="6">
        <f t="shared" ref="L2230" si="1100">SUM(L2231)</f>
        <v>0</v>
      </c>
    </row>
    <row r="2231" spans="1:12" ht="25.5" x14ac:dyDescent="0.2">
      <c r="A2231" s="8"/>
      <c r="B2231" s="166"/>
      <c r="C2231" s="415" t="s">
        <v>226</v>
      </c>
      <c r="D2231" s="416"/>
      <c r="E2231" s="166" t="s">
        <v>227</v>
      </c>
      <c r="F2231" s="8"/>
      <c r="G2231" s="8"/>
      <c r="H2231" s="8"/>
      <c r="I2231" s="8"/>
      <c r="J2231" s="8"/>
      <c r="K2231" s="8"/>
      <c r="L2231" s="8"/>
    </row>
    <row r="2232" spans="1:12" x14ac:dyDescent="0.2">
      <c r="A2232" s="15">
        <f>COUNT(A2233)</f>
        <v>0</v>
      </c>
      <c r="B2232" s="167" t="s">
        <v>34</v>
      </c>
      <c r="C2232" s="413"/>
      <c r="D2232" s="414"/>
      <c r="E2232" s="167"/>
      <c r="F2232" s="6">
        <f>SUM(F2233)</f>
        <v>0</v>
      </c>
      <c r="G2232" s="6">
        <f t="shared" ref="G2232" si="1101">SUM(G2233)</f>
        <v>0</v>
      </c>
      <c r="H2232" s="6">
        <f t="shared" ref="H2232" si="1102">SUM(H2233)</f>
        <v>0</v>
      </c>
      <c r="I2232" s="6">
        <f t="shared" ref="I2232" si="1103">SUM(I2233)</f>
        <v>0</v>
      </c>
      <c r="J2232" s="6">
        <f t="shared" ref="J2232" si="1104">SUM(J2233)</f>
        <v>0</v>
      </c>
      <c r="K2232" s="6">
        <f t="shared" ref="K2232" si="1105">SUM(K2233)</f>
        <v>0</v>
      </c>
      <c r="L2232" s="6">
        <f t="shared" ref="L2232" si="1106">SUM(L2233)</f>
        <v>0</v>
      </c>
    </row>
    <row r="2233" spans="1:12" ht="25.5" x14ac:dyDescent="0.2">
      <c r="A2233" s="8"/>
      <c r="B2233" s="166"/>
      <c r="C2233" s="415" t="s">
        <v>226</v>
      </c>
      <c r="D2233" s="416"/>
      <c r="E2233" s="166" t="s">
        <v>227</v>
      </c>
      <c r="F2233" s="8"/>
      <c r="G2233" s="8"/>
      <c r="H2233" s="8"/>
      <c r="I2233" s="8"/>
      <c r="J2233" s="8"/>
      <c r="K2233" s="8"/>
      <c r="L2233" s="8"/>
    </row>
    <row r="2234" spans="1:12" x14ac:dyDescent="0.2">
      <c r="A2234" s="15">
        <f>COUNT(A2235)</f>
        <v>0</v>
      </c>
      <c r="B2234" s="167" t="s">
        <v>35</v>
      </c>
      <c r="C2234" s="413"/>
      <c r="D2234" s="414"/>
      <c r="E2234" s="167"/>
      <c r="F2234" s="6">
        <f>SUM(F2235)</f>
        <v>0</v>
      </c>
      <c r="G2234" s="6">
        <f t="shared" ref="G2234" si="1107">SUM(G2235)</f>
        <v>0</v>
      </c>
      <c r="H2234" s="6">
        <f t="shared" ref="H2234" si="1108">SUM(H2235)</f>
        <v>0</v>
      </c>
      <c r="I2234" s="6">
        <f t="shared" ref="I2234" si="1109">SUM(I2235)</f>
        <v>0</v>
      </c>
      <c r="J2234" s="6">
        <f t="shared" ref="J2234" si="1110">SUM(J2235)</f>
        <v>0</v>
      </c>
      <c r="K2234" s="6">
        <f t="shared" ref="K2234" si="1111">SUM(K2235)</f>
        <v>0</v>
      </c>
      <c r="L2234" s="6">
        <f t="shared" ref="L2234" si="1112">SUM(L2235)</f>
        <v>0</v>
      </c>
    </row>
    <row r="2235" spans="1:12" ht="25.5" x14ac:dyDescent="0.2">
      <c r="A2235" s="8"/>
      <c r="B2235" s="166"/>
      <c r="C2235" s="415" t="s">
        <v>226</v>
      </c>
      <c r="D2235" s="416"/>
      <c r="E2235" s="166" t="s">
        <v>227</v>
      </c>
      <c r="F2235" s="8"/>
      <c r="G2235" s="8"/>
      <c r="H2235" s="8"/>
      <c r="I2235" s="8"/>
      <c r="J2235" s="8"/>
      <c r="K2235" s="8"/>
      <c r="L2235" s="8"/>
    </row>
    <row r="2236" spans="1:12" x14ac:dyDescent="0.2">
      <c r="A2236" s="15">
        <f>COUNT(A2237)</f>
        <v>0</v>
      </c>
      <c r="B2236" s="167" t="s">
        <v>36</v>
      </c>
      <c r="C2236" s="413"/>
      <c r="D2236" s="414"/>
      <c r="E2236" s="167"/>
      <c r="F2236" s="6">
        <f>SUM(F2237)</f>
        <v>0</v>
      </c>
      <c r="G2236" s="6">
        <f t="shared" ref="G2236" si="1113">SUM(G2237)</f>
        <v>0</v>
      </c>
      <c r="H2236" s="6">
        <f t="shared" ref="H2236" si="1114">SUM(H2237)</f>
        <v>0</v>
      </c>
      <c r="I2236" s="6">
        <f t="shared" ref="I2236" si="1115">SUM(I2237)</f>
        <v>0</v>
      </c>
      <c r="J2236" s="6">
        <f t="shared" ref="J2236" si="1116">SUM(J2237)</f>
        <v>0</v>
      </c>
      <c r="K2236" s="6">
        <f t="shared" ref="K2236" si="1117">SUM(K2237)</f>
        <v>0</v>
      </c>
      <c r="L2236" s="6">
        <f t="shared" ref="L2236" si="1118">SUM(L2237)</f>
        <v>0</v>
      </c>
    </row>
    <row r="2237" spans="1:12" ht="25.5" x14ac:dyDescent="0.2">
      <c r="A2237" s="8"/>
      <c r="B2237" s="166"/>
      <c r="C2237" s="415" t="s">
        <v>226</v>
      </c>
      <c r="D2237" s="416"/>
      <c r="E2237" s="166" t="s">
        <v>227</v>
      </c>
      <c r="F2237" s="8"/>
      <c r="G2237" s="8"/>
      <c r="H2237" s="8"/>
      <c r="I2237" s="8"/>
      <c r="J2237" s="8"/>
      <c r="K2237" s="8"/>
      <c r="L2237" s="8"/>
    </row>
    <row r="2238" spans="1:12" x14ac:dyDescent="0.2">
      <c r="A2238" s="16">
        <f>SUM(A2230+A2232+A2234+A2236)</f>
        <v>0</v>
      </c>
      <c r="B2238" s="17"/>
      <c r="C2238" s="417"/>
      <c r="D2238" s="418"/>
      <c r="E2238" s="17"/>
      <c r="F2238" s="164">
        <f>SUM(F2230+F2232+F2234+F2236)</f>
        <v>0</v>
      </c>
      <c r="G2238" s="164">
        <f t="shared" ref="G2238:L2238" si="1119">SUM(G2230+G2232+G2234+G2236)</f>
        <v>0</v>
      </c>
      <c r="H2238" s="164">
        <f t="shared" si="1119"/>
        <v>0</v>
      </c>
      <c r="I2238" s="164">
        <f t="shared" si="1119"/>
        <v>0</v>
      </c>
      <c r="J2238" s="164">
        <f t="shared" si="1119"/>
        <v>0</v>
      </c>
      <c r="K2238" s="164">
        <f t="shared" si="1119"/>
        <v>0</v>
      </c>
      <c r="L2238" s="164">
        <f t="shared" si="1119"/>
        <v>0</v>
      </c>
    </row>
    <row r="2239" spans="1:12" x14ac:dyDescent="0.2">
      <c r="A2239" s="2"/>
      <c r="B2239" s="2"/>
      <c r="C2239" s="421"/>
      <c r="D2239" s="421"/>
      <c r="E2239" s="2"/>
      <c r="F2239" s="2"/>
      <c r="G2239" s="2"/>
      <c r="H2239" s="2"/>
      <c r="I2239" s="2"/>
      <c r="J2239" s="2"/>
      <c r="K2239" s="2"/>
      <c r="L2239" s="2"/>
    </row>
    <row r="2240" spans="1:12" ht="12.75" customHeight="1" x14ac:dyDescent="0.2">
      <c r="A2240" s="427" t="s">
        <v>4</v>
      </c>
      <c r="B2240" s="427"/>
      <c r="C2240" s="427"/>
      <c r="D2240" s="427"/>
      <c r="E2240" s="2"/>
      <c r="F2240" s="433" t="s">
        <v>23</v>
      </c>
      <c r="G2240" s="433"/>
      <c r="H2240" s="433"/>
      <c r="I2240" s="433"/>
      <c r="J2240" s="433"/>
      <c r="K2240" s="433"/>
      <c r="L2240" s="433"/>
    </row>
    <row r="2241" spans="1:12" ht="12.75" customHeight="1" x14ac:dyDescent="0.2">
      <c r="A2241" s="11" t="s">
        <v>53</v>
      </c>
      <c r="B2241" s="11" t="s">
        <v>54</v>
      </c>
      <c r="C2241" s="428" t="s">
        <v>55</v>
      </c>
      <c r="D2241" s="429"/>
      <c r="E2241" s="11" t="s">
        <v>56</v>
      </c>
      <c r="F2241" s="12"/>
      <c r="G2241" s="434" t="s">
        <v>57</v>
      </c>
      <c r="H2241" s="388"/>
      <c r="I2241" s="388"/>
      <c r="J2241" s="388"/>
      <c r="K2241" s="389"/>
      <c r="L2241" s="12"/>
    </row>
    <row r="2242" spans="1:12" ht="25.5" customHeight="1" x14ac:dyDescent="0.2">
      <c r="A2242" s="13"/>
      <c r="B2242" s="13" t="s">
        <v>58</v>
      </c>
      <c r="C2242" s="419" t="s">
        <v>59</v>
      </c>
      <c r="D2242" s="420"/>
      <c r="E2242" s="14" t="s">
        <v>60</v>
      </c>
      <c r="F2242" s="12" t="s">
        <v>61</v>
      </c>
      <c r="G2242" s="12" t="s">
        <v>62</v>
      </c>
      <c r="H2242" s="12" t="s">
        <v>63</v>
      </c>
      <c r="I2242" s="12" t="s">
        <v>64</v>
      </c>
      <c r="J2242" s="12" t="s">
        <v>65</v>
      </c>
      <c r="K2242" s="12" t="s">
        <v>66</v>
      </c>
      <c r="L2242" s="12" t="s">
        <v>67</v>
      </c>
    </row>
    <row r="2243" spans="1:12" x14ac:dyDescent="0.2">
      <c r="A2243" s="15">
        <f>COUNT(A2244)</f>
        <v>0</v>
      </c>
      <c r="B2243" s="167" t="s">
        <v>33</v>
      </c>
      <c r="C2243" s="413"/>
      <c r="D2243" s="414"/>
      <c r="E2243" s="167"/>
      <c r="F2243" s="6">
        <f>SUM(F2244)</f>
        <v>0</v>
      </c>
      <c r="G2243" s="6">
        <f t="shared" ref="G2243" si="1120">SUM(G2244)</f>
        <v>0</v>
      </c>
      <c r="H2243" s="6">
        <f t="shared" ref="H2243" si="1121">SUM(H2244)</f>
        <v>0</v>
      </c>
      <c r="I2243" s="6">
        <f t="shared" ref="I2243" si="1122">SUM(I2244)</f>
        <v>0</v>
      </c>
      <c r="J2243" s="6">
        <f t="shared" ref="J2243" si="1123">SUM(J2244)</f>
        <v>0</v>
      </c>
      <c r="K2243" s="6">
        <f t="shared" ref="K2243" si="1124">SUM(K2244)</f>
        <v>0</v>
      </c>
      <c r="L2243" s="6">
        <f t="shared" ref="L2243" si="1125">SUM(L2244)</f>
        <v>0</v>
      </c>
    </row>
    <row r="2244" spans="1:12" ht="25.5" x14ac:dyDescent="0.2">
      <c r="A2244" s="8"/>
      <c r="B2244" s="166"/>
      <c r="C2244" s="415" t="s">
        <v>226</v>
      </c>
      <c r="D2244" s="416"/>
      <c r="E2244" s="166" t="s">
        <v>227</v>
      </c>
      <c r="F2244" s="8"/>
      <c r="G2244" s="8"/>
      <c r="H2244" s="8"/>
      <c r="I2244" s="8"/>
      <c r="J2244" s="8"/>
      <c r="K2244" s="8"/>
      <c r="L2244" s="8"/>
    </row>
    <row r="2245" spans="1:12" x14ac:dyDescent="0.2">
      <c r="A2245" s="15">
        <f>COUNT(A2246)</f>
        <v>0</v>
      </c>
      <c r="B2245" s="167" t="s">
        <v>34</v>
      </c>
      <c r="C2245" s="413"/>
      <c r="D2245" s="414"/>
      <c r="E2245" s="167"/>
      <c r="F2245" s="6">
        <f>SUM(F2246)</f>
        <v>0</v>
      </c>
      <c r="G2245" s="6">
        <f t="shared" ref="G2245" si="1126">SUM(G2246)</f>
        <v>0</v>
      </c>
      <c r="H2245" s="6">
        <f t="shared" ref="H2245" si="1127">SUM(H2246)</f>
        <v>0</v>
      </c>
      <c r="I2245" s="6">
        <f t="shared" ref="I2245" si="1128">SUM(I2246)</f>
        <v>0</v>
      </c>
      <c r="J2245" s="6">
        <f t="shared" ref="J2245" si="1129">SUM(J2246)</f>
        <v>0</v>
      </c>
      <c r="K2245" s="6">
        <f t="shared" ref="K2245" si="1130">SUM(K2246)</f>
        <v>0</v>
      </c>
      <c r="L2245" s="6">
        <f t="shared" ref="L2245" si="1131">SUM(L2246)</f>
        <v>0</v>
      </c>
    </row>
    <row r="2246" spans="1:12" ht="25.5" x14ac:dyDescent="0.2">
      <c r="A2246" s="8"/>
      <c r="B2246" s="166"/>
      <c r="C2246" s="415" t="s">
        <v>226</v>
      </c>
      <c r="D2246" s="416"/>
      <c r="E2246" s="166" t="s">
        <v>227</v>
      </c>
      <c r="F2246" s="8"/>
      <c r="G2246" s="8"/>
      <c r="H2246" s="8"/>
      <c r="I2246" s="8"/>
      <c r="J2246" s="8"/>
      <c r="K2246" s="8"/>
      <c r="L2246" s="8"/>
    </row>
    <row r="2247" spans="1:12" x14ac:dyDescent="0.2">
      <c r="A2247" s="15">
        <f>COUNT(A2248)</f>
        <v>0</v>
      </c>
      <c r="B2247" s="167" t="s">
        <v>35</v>
      </c>
      <c r="C2247" s="413"/>
      <c r="D2247" s="414"/>
      <c r="E2247" s="167"/>
      <c r="F2247" s="6">
        <f>SUM(F2248)</f>
        <v>0</v>
      </c>
      <c r="G2247" s="6">
        <f t="shared" ref="G2247" si="1132">SUM(G2248)</f>
        <v>0</v>
      </c>
      <c r="H2247" s="6">
        <f t="shared" ref="H2247" si="1133">SUM(H2248)</f>
        <v>0</v>
      </c>
      <c r="I2247" s="6">
        <f t="shared" ref="I2247" si="1134">SUM(I2248)</f>
        <v>0</v>
      </c>
      <c r="J2247" s="6">
        <f t="shared" ref="J2247" si="1135">SUM(J2248)</f>
        <v>0</v>
      </c>
      <c r="K2247" s="6">
        <f t="shared" ref="K2247" si="1136">SUM(K2248)</f>
        <v>0</v>
      </c>
      <c r="L2247" s="6">
        <f t="shared" ref="L2247" si="1137">SUM(L2248)</f>
        <v>0</v>
      </c>
    </row>
    <row r="2248" spans="1:12" ht="25.5" x14ac:dyDescent="0.2">
      <c r="A2248" s="8"/>
      <c r="B2248" s="166"/>
      <c r="C2248" s="415" t="s">
        <v>226</v>
      </c>
      <c r="D2248" s="416"/>
      <c r="E2248" s="166" t="s">
        <v>227</v>
      </c>
      <c r="F2248" s="8"/>
      <c r="G2248" s="8"/>
      <c r="H2248" s="8"/>
      <c r="I2248" s="8"/>
      <c r="J2248" s="8"/>
      <c r="K2248" s="8"/>
      <c r="L2248" s="8"/>
    </row>
    <row r="2249" spans="1:12" x14ac:dyDescent="0.2">
      <c r="A2249" s="15">
        <f>COUNT(A2250)</f>
        <v>0</v>
      </c>
      <c r="B2249" s="167" t="s">
        <v>36</v>
      </c>
      <c r="C2249" s="413"/>
      <c r="D2249" s="414"/>
      <c r="E2249" s="167"/>
      <c r="F2249" s="6">
        <f>SUM(F2250)</f>
        <v>0</v>
      </c>
      <c r="G2249" s="6">
        <f t="shared" ref="G2249" si="1138">SUM(G2250)</f>
        <v>0</v>
      </c>
      <c r="H2249" s="6">
        <f t="shared" ref="H2249" si="1139">SUM(H2250)</f>
        <v>0</v>
      </c>
      <c r="I2249" s="6">
        <f t="shared" ref="I2249" si="1140">SUM(I2250)</f>
        <v>0</v>
      </c>
      <c r="J2249" s="6">
        <f t="shared" ref="J2249" si="1141">SUM(J2250)</f>
        <v>0</v>
      </c>
      <c r="K2249" s="6">
        <f t="shared" ref="K2249" si="1142">SUM(K2250)</f>
        <v>0</v>
      </c>
      <c r="L2249" s="6">
        <f t="shared" ref="L2249" si="1143">SUM(L2250)</f>
        <v>0</v>
      </c>
    </row>
    <row r="2250" spans="1:12" ht="25.5" x14ac:dyDescent="0.2">
      <c r="A2250" s="8"/>
      <c r="B2250" s="166"/>
      <c r="C2250" s="415" t="s">
        <v>226</v>
      </c>
      <c r="D2250" s="416"/>
      <c r="E2250" s="166" t="s">
        <v>227</v>
      </c>
      <c r="F2250" s="8"/>
      <c r="G2250" s="8"/>
      <c r="H2250" s="8"/>
      <c r="I2250" s="8"/>
      <c r="J2250" s="8"/>
      <c r="K2250" s="8"/>
      <c r="L2250" s="8"/>
    </row>
    <row r="2251" spans="1:12" x14ac:dyDescent="0.2">
      <c r="A2251" s="16">
        <f>SUM(A2243+A2245+A2247+A2249)</f>
        <v>0</v>
      </c>
      <c r="B2251" s="17"/>
      <c r="C2251" s="417"/>
      <c r="D2251" s="418"/>
      <c r="E2251" s="17"/>
      <c r="F2251" s="164">
        <f>SUM(F2243+F2245+F2247+F2249)</f>
        <v>0</v>
      </c>
      <c r="G2251" s="164">
        <f t="shared" ref="G2251:L2251" si="1144">SUM(G2243+G2245+G2247+G2249)</f>
        <v>0</v>
      </c>
      <c r="H2251" s="164">
        <f t="shared" si="1144"/>
        <v>0</v>
      </c>
      <c r="I2251" s="164">
        <f t="shared" si="1144"/>
        <v>0</v>
      </c>
      <c r="J2251" s="164">
        <f t="shared" si="1144"/>
        <v>0</v>
      </c>
      <c r="K2251" s="164">
        <f t="shared" si="1144"/>
        <v>0</v>
      </c>
      <c r="L2251" s="164">
        <f t="shared" si="1144"/>
        <v>0</v>
      </c>
    </row>
    <row r="2252" spans="1:12" x14ac:dyDescent="0.2">
      <c r="A2252" s="2"/>
      <c r="B2252" s="2"/>
      <c r="C2252" s="421"/>
      <c r="D2252" s="421"/>
      <c r="E2252" s="2"/>
      <c r="F2252" s="2"/>
      <c r="G2252" s="2"/>
      <c r="H2252" s="2"/>
      <c r="I2252" s="2"/>
      <c r="J2252" s="2"/>
      <c r="K2252" s="2"/>
      <c r="L2252" s="2"/>
    </row>
    <row r="2253" spans="1:12" ht="12.75" customHeight="1" x14ac:dyDescent="0.2">
      <c r="A2253" s="427" t="s">
        <v>5</v>
      </c>
      <c r="B2253" s="427"/>
      <c r="C2253" s="427"/>
      <c r="D2253" s="427"/>
      <c r="E2253" s="2"/>
      <c r="F2253" s="435" t="s">
        <v>23</v>
      </c>
      <c r="G2253" s="435"/>
      <c r="H2253" s="435"/>
      <c r="I2253" s="435"/>
      <c r="J2253" s="435"/>
      <c r="K2253" s="435"/>
      <c r="L2253" s="435"/>
    </row>
    <row r="2254" spans="1:12" ht="12.75" customHeight="1" x14ac:dyDescent="0.2">
      <c r="A2254" s="11" t="s">
        <v>53</v>
      </c>
      <c r="B2254" s="11" t="s">
        <v>54</v>
      </c>
      <c r="C2254" s="428" t="s">
        <v>55</v>
      </c>
      <c r="D2254" s="429"/>
      <c r="E2254" s="11" t="s">
        <v>56</v>
      </c>
      <c r="F2254" s="434" t="s">
        <v>57</v>
      </c>
      <c r="G2254" s="388"/>
      <c r="H2254" s="388"/>
      <c r="I2254" s="389"/>
      <c r="J2254" s="12"/>
    </row>
    <row r="2255" spans="1:12" ht="25.5" customHeight="1" x14ac:dyDescent="0.2">
      <c r="A2255" s="13"/>
      <c r="B2255" s="13" t="s">
        <v>58</v>
      </c>
      <c r="C2255" s="419" t="s">
        <v>59</v>
      </c>
      <c r="D2255" s="420"/>
      <c r="E2255" s="14" t="s">
        <v>60</v>
      </c>
      <c r="F2255" s="12" t="s">
        <v>294</v>
      </c>
      <c r="G2255" s="12" t="s">
        <v>295</v>
      </c>
      <c r="H2255" s="18" t="s">
        <v>296</v>
      </c>
      <c r="I2255" s="12" t="s">
        <v>66</v>
      </c>
      <c r="J2255" s="12" t="s">
        <v>297</v>
      </c>
    </row>
    <row r="2256" spans="1:12" x14ac:dyDescent="0.2">
      <c r="A2256" s="15">
        <f>COUNT(A2257)</f>
        <v>0</v>
      </c>
      <c r="B2256" s="167" t="s">
        <v>33</v>
      </c>
      <c r="C2256" s="413"/>
      <c r="D2256" s="414"/>
      <c r="E2256" s="167"/>
      <c r="F2256" s="6">
        <f>SUM(F2257)</f>
        <v>0</v>
      </c>
      <c r="G2256" s="6">
        <f t="shared" ref="G2256" si="1145">SUM(G2257)</f>
        <v>0</v>
      </c>
      <c r="H2256" s="6">
        <f t="shared" ref="H2256" si="1146">SUM(H2257)</f>
        <v>0</v>
      </c>
      <c r="I2256" s="6">
        <f t="shared" ref="I2256" si="1147">SUM(I2257)</f>
        <v>0</v>
      </c>
      <c r="J2256" s="6">
        <f t="shared" ref="J2256" si="1148">SUM(J2257)</f>
        <v>0</v>
      </c>
    </row>
    <row r="2257" spans="1:12" ht="25.5" x14ac:dyDescent="0.2">
      <c r="A2257" s="8"/>
      <c r="B2257" s="166"/>
      <c r="C2257" s="415" t="s">
        <v>226</v>
      </c>
      <c r="D2257" s="416"/>
      <c r="E2257" s="166" t="s">
        <v>227</v>
      </c>
      <c r="F2257" s="8"/>
      <c r="G2257" s="8"/>
      <c r="H2257" s="8"/>
      <c r="I2257" s="8"/>
      <c r="J2257" s="8"/>
    </row>
    <row r="2258" spans="1:12" x14ac:dyDescent="0.2">
      <c r="A2258" s="15">
        <f>COUNT(A2259)</f>
        <v>0</v>
      </c>
      <c r="B2258" s="167" t="s">
        <v>34</v>
      </c>
      <c r="C2258" s="413"/>
      <c r="D2258" s="414"/>
      <c r="E2258" s="167"/>
      <c r="F2258" s="6">
        <f>SUM(F2259)</f>
        <v>0</v>
      </c>
      <c r="G2258" s="6">
        <f t="shared" ref="G2258" si="1149">SUM(G2259)</f>
        <v>0</v>
      </c>
      <c r="H2258" s="6">
        <f t="shared" ref="H2258" si="1150">SUM(H2259)</f>
        <v>0</v>
      </c>
      <c r="I2258" s="6">
        <f t="shared" ref="I2258" si="1151">SUM(I2259)</f>
        <v>0</v>
      </c>
      <c r="J2258" s="6">
        <f t="shared" ref="J2258" si="1152">SUM(J2259)</f>
        <v>0</v>
      </c>
    </row>
    <row r="2259" spans="1:12" ht="25.5" x14ac:dyDescent="0.2">
      <c r="A2259" s="8"/>
      <c r="B2259" s="166"/>
      <c r="C2259" s="415" t="s">
        <v>226</v>
      </c>
      <c r="D2259" s="416"/>
      <c r="E2259" s="166" t="s">
        <v>227</v>
      </c>
      <c r="F2259" s="8"/>
      <c r="G2259" s="8"/>
      <c r="H2259" s="8"/>
      <c r="I2259" s="8"/>
      <c r="J2259" s="8"/>
    </row>
    <row r="2260" spans="1:12" x14ac:dyDescent="0.2">
      <c r="A2260" s="15">
        <f>COUNT(A2261)</f>
        <v>0</v>
      </c>
      <c r="B2260" s="167" t="s">
        <v>35</v>
      </c>
      <c r="C2260" s="413"/>
      <c r="D2260" s="414"/>
      <c r="E2260" s="167"/>
      <c r="F2260" s="6">
        <f>SUM(F2261)</f>
        <v>0</v>
      </c>
      <c r="G2260" s="6">
        <f t="shared" ref="G2260" si="1153">SUM(G2261)</f>
        <v>0</v>
      </c>
      <c r="H2260" s="6">
        <f t="shared" ref="H2260" si="1154">SUM(H2261)</f>
        <v>0</v>
      </c>
      <c r="I2260" s="6">
        <f t="shared" ref="I2260" si="1155">SUM(I2261)</f>
        <v>0</v>
      </c>
      <c r="J2260" s="6">
        <f t="shared" ref="J2260" si="1156">SUM(J2261)</f>
        <v>0</v>
      </c>
    </row>
    <row r="2261" spans="1:12" ht="25.5" x14ac:dyDescent="0.2">
      <c r="A2261" s="8"/>
      <c r="B2261" s="166"/>
      <c r="C2261" s="415" t="s">
        <v>226</v>
      </c>
      <c r="D2261" s="416"/>
      <c r="E2261" s="166" t="s">
        <v>227</v>
      </c>
      <c r="F2261" s="8"/>
      <c r="G2261" s="8"/>
      <c r="H2261" s="8"/>
      <c r="I2261" s="8"/>
      <c r="J2261" s="8"/>
    </row>
    <row r="2262" spans="1:12" x14ac:dyDescent="0.2">
      <c r="A2262" s="15">
        <f>COUNT(A2263)</f>
        <v>0</v>
      </c>
      <c r="B2262" s="167" t="s">
        <v>36</v>
      </c>
      <c r="C2262" s="413"/>
      <c r="D2262" s="414"/>
      <c r="E2262" s="167"/>
      <c r="F2262" s="6">
        <f>SUM(F2263)</f>
        <v>0</v>
      </c>
      <c r="G2262" s="6">
        <f t="shared" ref="G2262" si="1157">SUM(G2263)</f>
        <v>0</v>
      </c>
      <c r="H2262" s="6">
        <f t="shared" ref="H2262" si="1158">SUM(H2263)</f>
        <v>0</v>
      </c>
      <c r="I2262" s="6">
        <f t="shared" ref="I2262" si="1159">SUM(I2263)</f>
        <v>0</v>
      </c>
      <c r="J2262" s="6">
        <f t="shared" ref="J2262" si="1160">SUM(J2263)</f>
        <v>0</v>
      </c>
    </row>
    <row r="2263" spans="1:12" ht="25.5" x14ac:dyDescent="0.2">
      <c r="A2263" s="8"/>
      <c r="B2263" s="166"/>
      <c r="C2263" s="415" t="s">
        <v>226</v>
      </c>
      <c r="D2263" s="416"/>
      <c r="E2263" s="166" t="s">
        <v>227</v>
      </c>
      <c r="F2263" s="8"/>
      <c r="G2263" s="8"/>
      <c r="H2263" s="8"/>
      <c r="I2263" s="8"/>
      <c r="J2263" s="8"/>
    </row>
    <row r="2264" spans="1:12" x14ac:dyDescent="0.2">
      <c r="A2264" s="16">
        <f>SUM(A2256+A2258+A2260+A2262)</f>
        <v>0</v>
      </c>
      <c r="B2264" s="17"/>
      <c r="C2264" s="417"/>
      <c r="D2264" s="418"/>
      <c r="E2264" s="17"/>
      <c r="F2264" s="164">
        <f>SUM(F2256+F2258+F2260+F2262)</f>
        <v>0</v>
      </c>
      <c r="G2264" s="164">
        <f t="shared" ref="G2264:J2264" si="1161">SUM(G2256+G2258+G2260+G2262)</f>
        <v>0</v>
      </c>
      <c r="H2264" s="164">
        <f t="shared" si="1161"/>
        <v>0</v>
      </c>
      <c r="I2264" s="164">
        <f t="shared" si="1161"/>
        <v>0</v>
      </c>
      <c r="J2264" s="164">
        <f t="shared" si="1161"/>
        <v>0</v>
      </c>
    </row>
    <row r="2265" spans="1:12" x14ac:dyDescent="0.2">
      <c r="A2265" s="2"/>
      <c r="B2265" s="2"/>
      <c r="C2265" s="421"/>
      <c r="D2265" s="421"/>
      <c r="E2265" s="2"/>
      <c r="F2265" s="2"/>
      <c r="G2265" s="2"/>
      <c r="H2265" s="2"/>
      <c r="I2265" s="2"/>
      <c r="J2265" s="2"/>
      <c r="K2265" s="2"/>
      <c r="L2265" s="2"/>
    </row>
    <row r="2266" spans="1:12" ht="12.75" customHeight="1" x14ac:dyDescent="0.2">
      <c r="A2266" s="427" t="s">
        <v>6</v>
      </c>
      <c r="B2266" s="427"/>
      <c r="C2266" s="427"/>
      <c r="D2266" s="427"/>
      <c r="E2266" s="2"/>
      <c r="F2266" s="435" t="s">
        <v>23</v>
      </c>
      <c r="G2266" s="435"/>
      <c r="H2266" s="435"/>
      <c r="I2266" s="435"/>
      <c r="J2266" s="435"/>
      <c r="K2266" s="435"/>
      <c r="L2266" s="435"/>
    </row>
    <row r="2267" spans="1:12" ht="12.75" customHeight="1" x14ac:dyDescent="0.2">
      <c r="A2267" s="11" t="s">
        <v>53</v>
      </c>
      <c r="B2267" s="11" t="s">
        <v>54</v>
      </c>
      <c r="C2267" s="428" t="s">
        <v>55</v>
      </c>
      <c r="D2267" s="429"/>
      <c r="E2267" s="19" t="s">
        <v>56</v>
      </c>
      <c r="F2267" s="434" t="s">
        <v>57</v>
      </c>
      <c r="G2267" s="388"/>
      <c r="H2267" s="389"/>
    </row>
    <row r="2268" spans="1:12" ht="25.5" customHeight="1" x14ac:dyDescent="0.2">
      <c r="A2268" s="13"/>
      <c r="B2268" s="13" t="s">
        <v>58</v>
      </c>
      <c r="C2268" s="419" t="s">
        <v>59</v>
      </c>
      <c r="D2268" s="420"/>
      <c r="E2268" s="14" t="s">
        <v>60</v>
      </c>
      <c r="F2268" s="12" t="s">
        <v>380</v>
      </c>
      <c r="G2268" s="12" t="s">
        <v>381</v>
      </c>
      <c r="H2268" s="12" t="s">
        <v>66</v>
      </c>
    </row>
    <row r="2269" spans="1:12" x14ac:dyDescent="0.2">
      <c r="A2269" s="15">
        <f>COUNT(A2270)</f>
        <v>0</v>
      </c>
      <c r="B2269" s="15">
        <v>1</v>
      </c>
      <c r="C2269" s="413"/>
      <c r="D2269" s="414"/>
      <c r="E2269" s="167"/>
      <c r="F2269" s="6">
        <f>SUM(F2270)</f>
        <v>0</v>
      </c>
      <c r="G2269" s="6">
        <f t="shared" ref="G2269" si="1162">SUM(G2270)</f>
        <v>0</v>
      </c>
      <c r="H2269" s="6">
        <f t="shared" ref="H2269" si="1163">SUM(H2270)</f>
        <v>0</v>
      </c>
    </row>
    <row r="2270" spans="1:12" ht="25.5" x14ac:dyDescent="0.2">
      <c r="A2270" s="8"/>
      <c r="B2270" s="174"/>
      <c r="C2270" s="415" t="s">
        <v>226</v>
      </c>
      <c r="D2270" s="416"/>
      <c r="E2270" s="166" t="s">
        <v>227</v>
      </c>
      <c r="F2270" s="8"/>
      <c r="G2270" s="8"/>
      <c r="H2270" s="8"/>
    </row>
    <row r="2271" spans="1:12" x14ac:dyDescent="0.2">
      <c r="A2271" s="15">
        <f>COUNT(A2272)</f>
        <v>0</v>
      </c>
      <c r="B2271" s="15">
        <v>2</v>
      </c>
      <c r="C2271" s="413"/>
      <c r="D2271" s="414"/>
      <c r="E2271" s="167"/>
      <c r="F2271" s="6">
        <f>SUM(F2272)</f>
        <v>0</v>
      </c>
      <c r="G2271" s="6">
        <f t="shared" ref="G2271" si="1164">SUM(G2272)</f>
        <v>0</v>
      </c>
      <c r="H2271" s="6">
        <f t="shared" ref="H2271" si="1165">SUM(H2272)</f>
        <v>0</v>
      </c>
    </row>
    <row r="2272" spans="1:12" ht="25.5" x14ac:dyDescent="0.2">
      <c r="A2272" s="8"/>
      <c r="B2272" s="174"/>
      <c r="C2272" s="415" t="s">
        <v>226</v>
      </c>
      <c r="D2272" s="416"/>
      <c r="E2272" s="166" t="s">
        <v>227</v>
      </c>
      <c r="F2272" s="8"/>
      <c r="G2272" s="8"/>
      <c r="H2272" s="8"/>
    </row>
    <row r="2273" spans="1:12" x14ac:dyDescent="0.2">
      <c r="A2273" s="15">
        <f>COUNT(A2274)</f>
        <v>0</v>
      </c>
      <c r="B2273" s="15">
        <v>3</v>
      </c>
      <c r="C2273" s="413"/>
      <c r="D2273" s="414"/>
      <c r="E2273" s="167"/>
      <c r="F2273" s="6">
        <f>SUM(F2274)</f>
        <v>0</v>
      </c>
      <c r="G2273" s="6">
        <f t="shared" ref="G2273" si="1166">SUM(G2274)</f>
        <v>0</v>
      </c>
      <c r="H2273" s="6">
        <f t="shared" ref="H2273" si="1167">SUM(H2274)</f>
        <v>0</v>
      </c>
    </row>
    <row r="2274" spans="1:12" ht="25.5" x14ac:dyDescent="0.2">
      <c r="A2274" s="8"/>
      <c r="B2274" s="174"/>
      <c r="C2274" s="415" t="s">
        <v>226</v>
      </c>
      <c r="D2274" s="416"/>
      <c r="E2274" s="166" t="s">
        <v>227</v>
      </c>
      <c r="F2274" s="8"/>
      <c r="G2274" s="8"/>
      <c r="H2274" s="8"/>
    </row>
    <row r="2275" spans="1:12" x14ac:dyDescent="0.2">
      <c r="A2275" s="15">
        <f>COUNT(A2276)</f>
        <v>0</v>
      </c>
      <c r="B2275" s="15">
        <v>4</v>
      </c>
      <c r="C2275" s="413"/>
      <c r="D2275" s="414"/>
      <c r="E2275" s="167"/>
      <c r="F2275" s="6">
        <f>SUM(F2276)</f>
        <v>0</v>
      </c>
      <c r="G2275" s="6">
        <f t="shared" ref="G2275" si="1168">SUM(G2276)</f>
        <v>0</v>
      </c>
      <c r="H2275" s="6">
        <f t="shared" ref="H2275" si="1169">SUM(H2276)</f>
        <v>0</v>
      </c>
    </row>
    <row r="2276" spans="1:12" ht="25.5" x14ac:dyDescent="0.2">
      <c r="A2276" s="8"/>
      <c r="B2276" s="174"/>
      <c r="C2276" s="415" t="s">
        <v>226</v>
      </c>
      <c r="D2276" s="416"/>
      <c r="E2276" s="166" t="s">
        <v>227</v>
      </c>
      <c r="F2276" s="8"/>
      <c r="G2276" s="8"/>
      <c r="H2276" s="8"/>
    </row>
    <row r="2277" spans="1:12" x14ac:dyDescent="0.2">
      <c r="A2277" s="16">
        <f>SUM(A2269+A2271+A2273+A2275)</f>
        <v>0</v>
      </c>
      <c r="B2277" s="16">
        <v>5</v>
      </c>
      <c r="C2277" s="417"/>
      <c r="D2277" s="418"/>
      <c r="E2277" s="17"/>
      <c r="F2277" s="164">
        <f>SUM(F2269+F2271+F2273+F2275)</f>
        <v>0</v>
      </c>
      <c r="G2277" s="164">
        <f t="shared" ref="G2277:H2277" si="1170">SUM(G2269+G2271+G2273+G2275)</f>
        <v>0</v>
      </c>
      <c r="H2277" s="164">
        <f t="shared" si="1170"/>
        <v>0</v>
      </c>
    </row>
    <row r="2278" spans="1:12" ht="25.5" x14ac:dyDescent="0.2">
      <c r="A2278" s="8"/>
      <c r="B2278" s="7"/>
      <c r="C2278" s="415" t="s">
        <v>226</v>
      </c>
      <c r="D2278" s="416"/>
      <c r="E2278" s="7" t="s">
        <v>227</v>
      </c>
      <c r="F2278" s="8"/>
      <c r="G2278" s="8"/>
      <c r="H2278" s="8"/>
    </row>
    <row r="2279" spans="1:12" x14ac:dyDescent="0.2">
      <c r="A2279" s="2"/>
      <c r="B2279" s="2"/>
      <c r="C2279" s="421"/>
      <c r="D2279" s="421"/>
      <c r="E2279" s="2"/>
      <c r="F2279" s="2"/>
      <c r="G2279" s="2"/>
      <c r="H2279" s="2"/>
      <c r="I2279" s="2"/>
      <c r="J2279" s="2"/>
      <c r="K2279" s="2"/>
      <c r="L2279" s="2"/>
    </row>
    <row r="2280" spans="1:12" x14ac:dyDescent="0.2">
      <c r="A2280" s="2"/>
      <c r="B2280" s="2"/>
      <c r="C2280" s="432"/>
      <c r="D2280" s="432"/>
      <c r="E2280" s="2"/>
      <c r="F2280" s="2"/>
      <c r="G2280" s="2"/>
      <c r="H2280" s="2"/>
      <c r="I2280" s="2"/>
      <c r="J2280" s="2"/>
      <c r="K2280" s="2"/>
      <c r="L2280" s="2"/>
    </row>
    <row r="2281" spans="1:12" ht="18" customHeight="1" x14ac:dyDescent="0.2">
      <c r="A2281" s="408" t="s">
        <v>24</v>
      </c>
      <c r="B2281" s="408"/>
      <c r="C2281" s="408"/>
      <c r="D2281" s="408"/>
      <c r="E2281" s="1"/>
      <c r="F2281" s="1"/>
      <c r="G2281" s="1"/>
      <c r="H2281" s="1"/>
      <c r="I2281" s="1"/>
      <c r="J2281" s="1"/>
      <c r="K2281" s="1"/>
      <c r="L2281" s="1"/>
    </row>
    <row r="2282" spans="1:12" x14ac:dyDescent="0.2">
      <c r="A2282" s="3"/>
      <c r="B2282" s="3"/>
      <c r="C2282" s="409"/>
      <c r="D2282" s="409"/>
      <c r="E2282" s="3"/>
      <c r="F2282" s="3"/>
      <c r="G2282" s="3"/>
      <c r="H2282" s="3"/>
      <c r="I2282" s="3"/>
      <c r="J2282" s="3"/>
      <c r="K2282" s="3"/>
      <c r="L2282" s="3"/>
    </row>
    <row r="2283" spans="1:12" ht="12.75" customHeight="1" x14ac:dyDescent="0.2">
      <c r="A2283" s="427" t="s">
        <v>1</v>
      </c>
      <c r="B2283" s="427"/>
      <c r="C2283" s="427"/>
      <c r="D2283" s="427"/>
      <c r="E2283" s="2"/>
      <c r="F2283" s="433" t="s">
        <v>24</v>
      </c>
      <c r="G2283" s="433"/>
      <c r="H2283" s="433"/>
      <c r="I2283" s="433"/>
      <c r="J2283" s="433"/>
      <c r="K2283" s="433"/>
      <c r="L2283" s="433"/>
    </row>
    <row r="2284" spans="1:12" ht="12.75" customHeight="1" x14ac:dyDescent="0.2">
      <c r="A2284" s="11" t="s">
        <v>53</v>
      </c>
      <c r="B2284" s="11" t="s">
        <v>54</v>
      </c>
      <c r="C2284" s="428" t="s">
        <v>55</v>
      </c>
      <c r="D2284" s="429"/>
      <c r="E2284" s="11" t="s">
        <v>56</v>
      </c>
      <c r="F2284" s="12"/>
      <c r="G2284" s="434" t="s">
        <v>57</v>
      </c>
      <c r="H2284" s="388"/>
      <c r="I2284" s="388"/>
      <c r="J2284" s="388"/>
      <c r="K2284" s="389"/>
      <c r="L2284" s="12"/>
    </row>
    <row r="2285" spans="1:12" ht="25.5" customHeight="1" x14ac:dyDescent="0.2">
      <c r="A2285" s="13"/>
      <c r="B2285" s="13" t="s">
        <v>58</v>
      </c>
      <c r="C2285" s="419" t="s">
        <v>59</v>
      </c>
      <c r="D2285" s="420"/>
      <c r="E2285" s="14" t="s">
        <v>60</v>
      </c>
      <c r="F2285" s="12" t="s">
        <v>61</v>
      </c>
      <c r="G2285" s="12" t="s">
        <v>62</v>
      </c>
      <c r="H2285" s="12" t="s">
        <v>63</v>
      </c>
      <c r="I2285" s="12" t="s">
        <v>64</v>
      </c>
      <c r="J2285" s="12" t="s">
        <v>65</v>
      </c>
      <c r="K2285" s="12" t="s">
        <v>66</v>
      </c>
      <c r="L2285" s="12" t="s">
        <v>67</v>
      </c>
    </row>
    <row r="2286" spans="1:12" x14ac:dyDescent="0.2">
      <c r="A2286" s="15">
        <f>COUNT(A2287:A2287)</f>
        <v>1</v>
      </c>
      <c r="B2286" s="5" t="s">
        <v>33</v>
      </c>
      <c r="C2286" s="413"/>
      <c r="D2286" s="414"/>
      <c r="E2286" s="5"/>
      <c r="F2286" s="6">
        <f>SUM(F2287)</f>
        <v>14</v>
      </c>
      <c r="G2286" s="6">
        <f t="shared" ref="G2286:L2286" si="1171">SUM(G2287)</f>
        <v>0</v>
      </c>
      <c r="H2286" s="6">
        <f t="shared" si="1171"/>
        <v>2</v>
      </c>
      <c r="I2286" s="6">
        <f t="shared" si="1171"/>
        <v>0</v>
      </c>
      <c r="J2286" s="6">
        <f t="shared" si="1171"/>
        <v>0</v>
      </c>
      <c r="K2286" s="6">
        <f t="shared" si="1171"/>
        <v>16</v>
      </c>
      <c r="L2286" s="6">
        <f t="shared" si="1171"/>
        <v>32</v>
      </c>
    </row>
    <row r="2287" spans="1:12" ht="38.25" customHeight="1" x14ac:dyDescent="0.2">
      <c r="A2287" s="162">
        <v>1</v>
      </c>
      <c r="B2287" s="7" t="s">
        <v>1512</v>
      </c>
      <c r="C2287" s="415" t="s">
        <v>3478</v>
      </c>
      <c r="D2287" s="416"/>
      <c r="E2287" s="7" t="s">
        <v>3479</v>
      </c>
      <c r="F2287" s="8">
        <v>14</v>
      </c>
      <c r="G2287" s="8"/>
      <c r="H2287" s="8">
        <v>2</v>
      </c>
      <c r="I2287" s="8"/>
      <c r="J2287" s="8"/>
      <c r="K2287" s="8">
        <v>16</v>
      </c>
      <c r="L2287" s="8">
        <v>32</v>
      </c>
    </row>
    <row r="2288" spans="1:12" x14ac:dyDescent="0.2">
      <c r="A2288" s="15">
        <f>COUNT(A2289:A2290)</f>
        <v>2</v>
      </c>
      <c r="B2288" s="5" t="s">
        <v>34</v>
      </c>
      <c r="C2288" s="413"/>
      <c r="D2288" s="414"/>
      <c r="E2288" s="5"/>
      <c r="F2288" s="6">
        <f>SUM(F2289:F2290)</f>
        <v>97</v>
      </c>
      <c r="G2288" s="6">
        <f t="shared" ref="G2288:L2288" si="1172">SUM(G2289:G2290)</f>
        <v>0</v>
      </c>
      <c r="H2288" s="6">
        <f t="shared" si="1172"/>
        <v>3</v>
      </c>
      <c r="I2288" s="6">
        <f t="shared" si="1172"/>
        <v>0</v>
      </c>
      <c r="J2288" s="6">
        <f t="shared" si="1172"/>
        <v>0</v>
      </c>
      <c r="K2288" s="6">
        <f t="shared" si="1172"/>
        <v>100</v>
      </c>
      <c r="L2288" s="6">
        <f t="shared" si="1172"/>
        <v>187</v>
      </c>
    </row>
    <row r="2289" spans="1:14" ht="38.25" customHeight="1" x14ac:dyDescent="0.2">
      <c r="A2289" s="162">
        <v>1</v>
      </c>
      <c r="B2289" s="7" t="s">
        <v>1731</v>
      </c>
      <c r="C2289" s="415" t="s">
        <v>1732</v>
      </c>
      <c r="D2289" s="416"/>
      <c r="E2289" s="7" t="s">
        <v>3480</v>
      </c>
      <c r="F2289" s="8">
        <v>48</v>
      </c>
      <c r="G2289" s="8"/>
      <c r="H2289" s="8">
        <v>1</v>
      </c>
      <c r="I2289" s="8"/>
      <c r="J2289" s="8"/>
      <c r="K2289" s="8">
        <v>49</v>
      </c>
      <c r="L2289" s="8">
        <v>98</v>
      </c>
      <c r="M2289" s="371"/>
    </row>
    <row r="2290" spans="1:14" ht="38.25" customHeight="1" x14ac:dyDescent="0.2">
      <c r="A2290" s="162">
        <v>1</v>
      </c>
      <c r="B2290" s="7" t="s">
        <v>1733</v>
      </c>
      <c r="C2290" s="415" t="s">
        <v>1734</v>
      </c>
      <c r="D2290" s="416"/>
      <c r="E2290" s="7" t="s">
        <v>3481</v>
      </c>
      <c r="F2290" s="8">
        <v>49</v>
      </c>
      <c r="G2290" s="8"/>
      <c r="H2290" s="8">
        <v>2</v>
      </c>
      <c r="I2290" s="8"/>
      <c r="J2290" s="8"/>
      <c r="K2290" s="8">
        <v>51</v>
      </c>
      <c r="L2290" s="8">
        <v>89</v>
      </c>
    </row>
    <row r="2291" spans="1:14" x14ac:dyDescent="0.2">
      <c r="A2291" s="15">
        <f>COUNT(A2292:A2293)</f>
        <v>2</v>
      </c>
      <c r="B2291" s="5" t="s">
        <v>35</v>
      </c>
      <c r="C2291" s="413"/>
      <c r="D2291" s="414"/>
      <c r="E2291" s="5"/>
      <c r="F2291" s="6">
        <f>SUM(F2292:F2293)</f>
        <v>36</v>
      </c>
      <c r="G2291" s="6">
        <f t="shared" ref="G2291:L2291" si="1173">SUM(G2292:G2293)</f>
        <v>0</v>
      </c>
      <c r="H2291" s="6">
        <f t="shared" si="1173"/>
        <v>0</v>
      </c>
      <c r="I2291" s="6">
        <f t="shared" si="1173"/>
        <v>0</v>
      </c>
      <c r="J2291" s="6">
        <f t="shared" si="1173"/>
        <v>0</v>
      </c>
      <c r="K2291" s="6">
        <f t="shared" si="1173"/>
        <v>36</v>
      </c>
      <c r="L2291" s="6">
        <f t="shared" si="1173"/>
        <v>76</v>
      </c>
      <c r="M2291" s="369"/>
      <c r="N2291" s="372"/>
    </row>
    <row r="2292" spans="1:14" ht="38.25" customHeight="1" x14ac:dyDescent="0.2">
      <c r="A2292" s="162">
        <v>1</v>
      </c>
      <c r="B2292" s="7" t="s">
        <v>1735</v>
      </c>
      <c r="C2292" s="415" t="s">
        <v>1736</v>
      </c>
      <c r="D2292" s="416"/>
      <c r="E2292" s="7" t="s">
        <v>3482</v>
      </c>
      <c r="F2292" s="8">
        <v>24</v>
      </c>
      <c r="G2292" s="8"/>
      <c r="H2292" s="8"/>
      <c r="I2292" s="8"/>
      <c r="J2292" s="8"/>
      <c r="K2292" s="8">
        <v>24</v>
      </c>
      <c r="L2292" s="8">
        <v>48</v>
      </c>
    </row>
    <row r="2293" spans="1:14" s="369" customFormat="1" ht="38.25" customHeight="1" x14ac:dyDescent="0.2">
      <c r="A2293" s="162">
        <v>1</v>
      </c>
      <c r="B2293" s="368" t="s">
        <v>3542</v>
      </c>
      <c r="C2293" s="422" t="s">
        <v>3543</v>
      </c>
      <c r="D2293" s="423"/>
      <c r="E2293" s="368" t="s">
        <v>3544</v>
      </c>
      <c r="F2293" s="8">
        <v>12</v>
      </c>
      <c r="G2293" s="8"/>
      <c r="H2293" s="8"/>
      <c r="I2293" s="8"/>
      <c r="J2293" s="8"/>
      <c r="K2293" s="8">
        <v>12</v>
      </c>
      <c r="L2293" s="8">
        <v>28</v>
      </c>
      <c r="M2293"/>
    </row>
    <row r="2294" spans="1:14" x14ac:dyDescent="0.2">
      <c r="A2294" s="15">
        <f>COUNT(A2295)</f>
        <v>0</v>
      </c>
      <c r="B2294" s="5" t="s">
        <v>36</v>
      </c>
      <c r="C2294" s="413"/>
      <c r="D2294" s="414"/>
      <c r="E2294" s="5"/>
      <c r="F2294" s="6">
        <f>SUM(F2295)</f>
        <v>0</v>
      </c>
      <c r="G2294" s="6">
        <f t="shared" ref="G2294:L2294" si="1174">SUM(G2295)</f>
        <v>0</v>
      </c>
      <c r="H2294" s="6">
        <f t="shared" si="1174"/>
        <v>0</v>
      </c>
      <c r="I2294" s="6">
        <f t="shared" si="1174"/>
        <v>0</v>
      </c>
      <c r="J2294" s="6">
        <f t="shared" si="1174"/>
        <v>0</v>
      </c>
      <c r="K2294" s="6">
        <f t="shared" si="1174"/>
        <v>0</v>
      </c>
      <c r="L2294" s="6">
        <f t="shared" si="1174"/>
        <v>0</v>
      </c>
    </row>
    <row r="2295" spans="1:14" ht="25.5" x14ac:dyDescent="0.2">
      <c r="A2295" s="8"/>
      <c r="B2295" s="7"/>
      <c r="C2295" s="415" t="s">
        <v>226</v>
      </c>
      <c r="D2295" s="416"/>
      <c r="E2295" s="7" t="s">
        <v>227</v>
      </c>
      <c r="F2295" s="8"/>
      <c r="G2295" s="8"/>
      <c r="H2295" s="8"/>
      <c r="I2295" s="8"/>
      <c r="J2295" s="8"/>
      <c r="K2295" s="8"/>
      <c r="L2295" s="8"/>
    </row>
    <row r="2296" spans="1:14" x14ac:dyDescent="0.2">
      <c r="A2296" s="16">
        <f>A2286+A2288+A2291+A2294</f>
        <v>5</v>
      </c>
      <c r="B2296" s="17"/>
      <c r="C2296" s="417"/>
      <c r="D2296" s="418"/>
      <c r="E2296" s="17"/>
      <c r="F2296" s="9">
        <f t="shared" ref="F2296:L2296" si="1175">SUM(F2286+F2288+F2291+F2294)</f>
        <v>147</v>
      </c>
      <c r="G2296" s="164">
        <f t="shared" si="1175"/>
        <v>0</v>
      </c>
      <c r="H2296" s="164">
        <f t="shared" si="1175"/>
        <v>5</v>
      </c>
      <c r="I2296" s="164">
        <f t="shared" si="1175"/>
        <v>0</v>
      </c>
      <c r="J2296" s="164">
        <f t="shared" si="1175"/>
        <v>0</v>
      </c>
      <c r="K2296" s="164">
        <f t="shared" si="1175"/>
        <v>152</v>
      </c>
      <c r="L2296" s="164">
        <f t="shared" si="1175"/>
        <v>295</v>
      </c>
    </row>
    <row r="2297" spans="1:14" x14ac:dyDescent="0.2">
      <c r="A2297" s="2"/>
      <c r="B2297" s="2"/>
      <c r="C2297" s="421"/>
      <c r="D2297" s="421"/>
      <c r="E2297" s="2"/>
      <c r="F2297" s="2"/>
      <c r="G2297" s="2"/>
      <c r="H2297" s="2"/>
      <c r="I2297" s="2"/>
      <c r="J2297" s="2"/>
      <c r="K2297" s="2"/>
      <c r="L2297" s="2"/>
    </row>
    <row r="2298" spans="1:14" ht="12.75" customHeight="1" x14ac:dyDescent="0.2">
      <c r="A2298" s="427" t="s">
        <v>2</v>
      </c>
      <c r="B2298" s="427"/>
      <c r="C2298" s="427"/>
      <c r="D2298" s="427"/>
      <c r="E2298" s="2"/>
      <c r="F2298" s="433" t="s">
        <v>24</v>
      </c>
      <c r="G2298" s="433"/>
      <c r="H2298" s="433"/>
      <c r="I2298" s="433"/>
      <c r="J2298" s="433"/>
      <c r="K2298" s="433"/>
      <c r="L2298" s="433"/>
    </row>
    <row r="2299" spans="1:14" ht="12.75" customHeight="1" x14ac:dyDescent="0.2">
      <c r="A2299" s="11" t="s">
        <v>53</v>
      </c>
      <c r="B2299" s="11" t="s">
        <v>54</v>
      </c>
      <c r="C2299" s="428" t="s">
        <v>55</v>
      </c>
      <c r="D2299" s="429"/>
      <c r="E2299" s="11" t="s">
        <v>56</v>
      </c>
      <c r="F2299" s="12"/>
      <c r="G2299" s="434" t="s">
        <v>57</v>
      </c>
      <c r="H2299" s="388"/>
      <c r="I2299" s="388"/>
      <c r="J2299" s="388"/>
      <c r="K2299" s="389"/>
      <c r="L2299" s="12"/>
    </row>
    <row r="2300" spans="1:14" ht="25.5" customHeight="1" x14ac:dyDescent="0.2">
      <c r="A2300" s="13"/>
      <c r="B2300" s="13" t="s">
        <v>58</v>
      </c>
      <c r="C2300" s="419" t="s">
        <v>59</v>
      </c>
      <c r="D2300" s="420"/>
      <c r="E2300" s="14" t="s">
        <v>60</v>
      </c>
      <c r="F2300" s="12" t="s">
        <v>61</v>
      </c>
      <c r="G2300" s="12" t="s">
        <v>62</v>
      </c>
      <c r="H2300" s="12" t="s">
        <v>63</v>
      </c>
      <c r="I2300" s="12" t="s">
        <v>64</v>
      </c>
      <c r="J2300" s="12" t="s">
        <v>65</v>
      </c>
      <c r="K2300" s="12" t="s">
        <v>66</v>
      </c>
      <c r="L2300" s="12" t="s">
        <v>67</v>
      </c>
    </row>
    <row r="2301" spans="1:14" x14ac:dyDescent="0.2">
      <c r="A2301" s="15">
        <f>COUNT(A2302)</f>
        <v>0</v>
      </c>
      <c r="B2301" s="167" t="s">
        <v>33</v>
      </c>
      <c r="C2301" s="413"/>
      <c r="D2301" s="414"/>
      <c r="E2301" s="167"/>
      <c r="F2301" s="6">
        <f>SUM(F2302)</f>
        <v>0</v>
      </c>
      <c r="G2301" s="6">
        <f t="shared" ref="G2301" si="1176">SUM(G2302)</f>
        <v>0</v>
      </c>
      <c r="H2301" s="6">
        <f t="shared" ref="H2301" si="1177">SUM(H2302)</f>
        <v>0</v>
      </c>
      <c r="I2301" s="6">
        <f t="shared" ref="I2301" si="1178">SUM(I2302)</f>
        <v>0</v>
      </c>
      <c r="J2301" s="6">
        <f t="shared" ref="J2301" si="1179">SUM(J2302)</f>
        <v>0</v>
      </c>
      <c r="K2301" s="6">
        <f t="shared" ref="K2301" si="1180">SUM(K2302)</f>
        <v>0</v>
      </c>
      <c r="L2301" s="6">
        <f t="shared" ref="L2301" si="1181">SUM(L2302)</f>
        <v>0</v>
      </c>
    </row>
    <row r="2302" spans="1:14" ht="25.5" x14ac:dyDescent="0.2">
      <c r="A2302" s="8"/>
      <c r="B2302" s="166"/>
      <c r="C2302" s="415" t="s">
        <v>226</v>
      </c>
      <c r="D2302" s="416"/>
      <c r="E2302" s="166" t="s">
        <v>227</v>
      </c>
      <c r="F2302" s="8"/>
      <c r="G2302" s="8"/>
      <c r="H2302" s="8"/>
      <c r="I2302" s="8"/>
      <c r="J2302" s="8"/>
      <c r="K2302" s="8"/>
      <c r="L2302" s="8"/>
    </row>
    <row r="2303" spans="1:14" x14ac:dyDescent="0.2">
      <c r="A2303" s="15">
        <f>COUNT(A2304)</f>
        <v>0</v>
      </c>
      <c r="B2303" s="167" t="s">
        <v>34</v>
      </c>
      <c r="C2303" s="413"/>
      <c r="D2303" s="414"/>
      <c r="E2303" s="167"/>
      <c r="F2303" s="6">
        <f>SUM(F2304)</f>
        <v>0</v>
      </c>
      <c r="G2303" s="6">
        <f t="shared" ref="G2303" si="1182">SUM(G2304)</f>
        <v>0</v>
      </c>
      <c r="H2303" s="6">
        <f t="shared" ref="H2303" si="1183">SUM(H2304)</f>
        <v>0</v>
      </c>
      <c r="I2303" s="6">
        <f t="shared" ref="I2303" si="1184">SUM(I2304)</f>
        <v>0</v>
      </c>
      <c r="J2303" s="6">
        <f t="shared" ref="J2303" si="1185">SUM(J2304)</f>
        <v>0</v>
      </c>
      <c r="K2303" s="6">
        <f t="shared" ref="K2303" si="1186">SUM(K2304)</f>
        <v>0</v>
      </c>
      <c r="L2303" s="6">
        <f t="shared" ref="L2303" si="1187">SUM(L2304)</f>
        <v>0</v>
      </c>
    </row>
    <row r="2304" spans="1:14" ht="25.5" x14ac:dyDescent="0.2">
      <c r="A2304" s="8"/>
      <c r="B2304" s="166"/>
      <c r="C2304" s="415" t="s">
        <v>226</v>
      </c>
      <c r="D2304" s="416"/>
      <c r="E2304" s="166" t="s">
        <v>227</v>
      </c>
      <c r="F2304" s="8"/>
      <c r="G2304" s="8"/>
      <c r="H2304" s="8"/>
      <c r="I2304" s="8"/>
      <c r="J2304" s="8"/>
      <c r="K2304" s="8"/>
      <c r="L2304" s="8"/>
    </row>
    <row r="2305" spans="1:12" x14ac:dyDescent="0.2">
      <c r="A2305" s="15">
        <f>COUNT(A2306)</f>
        <v>0</v>
      </c>
      <c r="B2305" s="167" t="s">
        <v>35</v>
      </c>
      <c r="C2305" s="413"/>
      <c r="D2305" s="414"/>
      <c r="E2305" s="167"/>
      <c r="F2305" s="6">
        <f>SUM(F2306)</f>
        <v>0</v>
      </c>
      <c r="G2305" s="6">
        <f t="shared" ref="G2305" si="1188">SUM(G2306)</f>
        <v>0</v>
      </c>
      <c r="H2305" s="6">
        <f t="shared" ref="H2305" si="1189">SUM(H2306)</f>
        <v>0</v>
      </c>
      <c r="I2305" s="6">
        <f t="shared" ref="I2305" si="1190">SUM(I2306)</f>
        <v>0</v>
      </c>
      <c r="J2305" s="6">
        <f t="shared" ref="J2305" si="1191">SUM(J2306)</f>
        <v>0</v>
      </c>
      <c r="K2305" s="6">
        <f t="shared" ref="K2305" si="1192">SUM(K2306)</f>
        <v>0</v>
      </c>
      <c r="L2305" s="6">
        <f t="shared" ref="L2305" si="1193">SUM(L2306)</f>
        <v>0</v>
      </c>
    </row>
    <row r="2306" spans="1:12" ht="25.5" x14ac:dyDescent="0.2">
      <c r="A2306" s="8"/>
      <c r="B2306" s="166"/>
      <c r="C2306" s="415" t="s">
        <v>226</v>
      </c>
      <c r="D2306" s="416"/>
      <c r="E2306" s="166" t="s">
        <v>227</v>
      </c>
      <c r="F2306" s="8"/>
      <c r="G2306" s="8"/>
      <c r="H2306" s="8"/>
      <c r="I2306" s="8"/>
      <c r="J2306" s="8"/>
      <c r="K2306" s="8"/>
      <c r="L2306" s="8"/>
    </row>
    <row r="2307" spans="1:12" x14ac:dyDescent="0.2">
      <c r="A2307" s="15">
        <f>COUNT(A2308)</f>
        <v>0</v>
      </c>
      <c r="B2307" s="167" t="s">
        <v>36</v>
      </c>
      <c r="C2307" s="413"/>
      <c r="D2307" s="414"/>
      <c r="E2307" s="167"/>
      <c r="F2307" s="6">
        <f>SUM(F2308)</f>
        <v>0</v>
      </c>
      <c r="G2307" s="6">
        <f t="shared" ref="G2307" si="1194">SUM(G2308)</f>
        <v>0</v>
      </c>
      <c r="H2307" s="6">
        <f t="shared" ref="H2307" si="1195">SUM(H2308)</f>
        <v>0</v>
      </c>
      <c r="I2307" s="6">
        <f t="shared" ref="I2307" si="1196">SUM(I2308)</f>
        <v>0</v>
      </c>
      <c r="J2307" s="6">
        <f t="shared" ref="J2307" si="1197">SUM(J2308)</f>
        <v>0</v>
      </c>
      <c r="K2307" s="6">
        <f t="shared" ref="K2307" si="1198">SUM(K2308)</f>
        <v>0</v>
      </c>
      <c r="L2307" s="6">
        <f t="shared" ref="L2307" si="1199">SUM(L2308)</f>
        <v>0</v>
      </c>
    </row>
    <row r="2308" spans="1:12" ht="25.5" x14ac:dyDescent="0.2">
      <c r="A2308" s="8"/>
      <c r="B2308" s="166"/>
      <c r="C2308" s="415" t="s">
        <v>226</v>
      </c>
      <c r="D2308" s="416"/>
      <c r="E2308" s="166" t="s">
        <v>227</v>
      </c>
      <c r="F2308" s="8"/>
      <c r="G2308" s="8"/>
      <c r="H2308" s="8"/>
      <c r="I2308" s="8"/>
      <c r="J2308" s="8"/>
      <c r="K2308" s="8"/>
      <c r="L2308" s="8"/>
    </row>
    <row r="2309" spans="1:12" x14ac:dyDescent="0.2">
      <c r="A2309" s="16">
        <f>SUM(A2301+A2303+A2305+A2307)</f>
        <v>0</v>
      </c>
      <c r="B2309" s="17"/>
      <c r="C2309" s="417"/>
      <c r="D2309" s="418"/>
      <c r="E2309" s="17"/>
      <c r="F2309" s="164">
        <f>SUM(F2301+F2303+F2305+F2307)</f>
        <v>0</v>
      </c>
      <c r="G2309" s="164">
        <f t="shared" ref="G2309:L2309" si="1200">SUM(G2301+G2303+G2305+G2307)</f>
        <v>0</v>
      </c>
      <c r="H2309" s="164">
        <f t="shared" si="1200"/>
        <v>0</v>
      </c>
      <c r="I2309" s="164">
        <f t="shared" si="1200"/>
        <v>0</v>
      </c>
      <c r="J2309" s="164">
        <f t="shared" si="1200"/>
        <v>0</v>
      </c>
      <c r="K2309" s="164">
        <f t="shared" si="1200"/>
        <v>0</v>
      </c>
      <c r="L2309" s="164">
        <f t="shared" si="1200"/>
        <v>0</v>
      </c>
    </row>
    <row r="2310" spans="1:12" x14ac:dyDescent="0.2">
      <c r="A2310" s="2"/>
      <c r="B2310" s="2"/>
      <c r="C2310" s="421"/>
      <c r="D2310" s="421"/>
      <c r="E2310" s="2"/>
      <c r="F2310" s="2"/>
      <c r="G2310" s="2"/>
      <c r="H2310" s="2"/>
      <c r="I2310" s="2"/>
      <c r="J2310" s="2"/>
      <c r="K2310" s="2"/>
      <c r="L2310" s="2"/>
    </row>
    <row r="2311" spans="1:12" ht="12.75" customHeight="1" x14ac:dyDescent="0.2">
      <c r="A2311" s="427" t="s">
        <v>3</v>
      </c>
      <c r="B2311" s="427"/>
      <c r="C2311" s="427"/>
      <c r="D2311" s="427"/>
      <c r="E2311" s="2"/>
      <c r="F2311" s="433" t="s">
        <v>24</v>
      </c>
      <c r="G2311" s="433"/>
      <c r="H2311" s="433"/>
      <c r="I2311" s="433"/>
      <c r="J2311" s="433"/>
      <c r="K2311" s="433"/>
      <c r="L2311" s="433"/>
    </row>
    <row r="2312" spans="1:12" ht="12.75" customHeight="1" x14ac:dyDescent="0.2">
      <c r="A2312" s="11" t="s">
        <v>53</v>
      </c>
      <c r="B2312" s="11" t="s">
        <v>54</v>
      </c>
      <c r="C2312" s="428" t="s">
        <v>55</v>
      </c>
      <c r="D2312" s="429"/>
      <c r="E2312" s="11" t="s">
        <v>56</v>
      </c>
      <c r="F2312" s="12"/>
      <c r="G2312" s="434" t="s">
        <v>57</v>
      </c>
      <c r="H2312" s="388"/>
      <c r="I2312" s="388"/>
      <c r="J2312" s="388"/>
      <c r="K2312" s="389"/>
      <c r="L2312" s="12"/>
    </row>
    <row r="2313" spans="1:12" ht="25.5" customHeight="1" x14ac:dyDescent="0.2">
      <c r="A2313" s="13"/>
      <c r="B2313" s="13" t="s">
        <v>58</v>
      </c>
      <c r="C2313" s="419" t="s">
        <v>59</v>
      </c>
      <c r="D2313" s="420"/>
      <c r="E2313" s="14" t="s">
        <v>60</v>
      </c>
      <c r="F2313" s="12" t="s">
        <v>61</v>
      </c>
      <c r="G2313" s="12" t="s">
        <v>62</v>
      </c>
      <c r="H2313" s="12" t="s">
        <v>63</v>
      </c>
      <c r="I2313" s="12" t="s">
        <v>64</v>
      </c>
      <c r="J2313" s="12" t="s">
        <v>65</v>
      </c>
      <c r="K2313" s="12" t="s">
        <v>66</v>
      </c>
      <c r="L2313" s="12" t="s">
        <v>67</v>
      </c>
    </row>
    <row r="2314" spans="1:12" x14ac:dyDescent="0.2">
      <c r="A2314" s="15">
        <f>COUNT(A2315)</f>
        <v>0</v>
      </c>
      <c r="B2314" s="167" t="s">
        <v>33</v>
      </c>
      <c r="C2314" s="413"/>
      <c r="D2314" s="414"/>
      <c r="E2314" s="167"/>
      <c r="F2314" s="6">
        <f>SUM(F2315)</f>
        <v>0</v>
      </c>
      <c r="G2314" s="6">
        <f t="shared" ref="G2314" si="1201">SUM(G2315)</f>
        <v>0</v>
      </c>
      <c r="H2314" s="6">
        <f t="shared" ref="H2314" si="1202">SUM(H2315)</f>
        <v>0</v>
      </c>
      <c r="I2314" s="6">
        <f t="shared" ref="I2314" si="1203">SUM(I2315)</f>
        <v>0</v>
      </c>
      <c r="J2314" s="6">
        <f t="shared" ref="J2314" si="1204">SUM(J2315)</f>
        <v>0</v>
      </c>
      <c r="K2314" s="6">
        <f t="shared" ref="K2314" si="1205">SUM(K2315)</f>
        <v>0</v>
      </c>
      <c r="L2314" s="6">
        <f t="shared" ref="L2314" si="1206">SUM(L2315)</f>
        <v>0</v>
      </c>
    </row>
    <row r="2315" spans="1:12" ht="25.5" x14ac:dyDescent="0.2">
      <c r="A2315" s="8"/>
      <c r="B2315" s="166"/>
      <c r="C2315" s="415" t="s">
        <v>226</v>
      </c>
      <c r="D2315" s="416"/>
      <c r="E2315" s="166" t="s">
        <v>227</v>
      </c>
      <c r="F2315" s="8"/>
      <c r="G2315" s="8"/>
      <c r="H2315" s="8"/>
      <c r="I2315" s="8"/>
      <c r="J2315" s="8"/>
      <c r="K2315" s="8"/>
      <c r="L2315" s="8"/>
    </row>
    <row r="2316" spans="1:12" x14ac:dyDescent="0.2">
      <c r="A2316" s="15">
        <f>COUNT(A2317)</f>
        <v>0</v>
      </c>
      <c r="B2316" s="167" t="s">
        <v>34</v>
      </c>
      <c r="C2316" s="413"/>
      <c r="D2316" s="414"/>
      <c r="E2316" s="167"/>
      <c r="F2316" s="6">
        <f>SUM(F2317)</f>
        <v>0</v>
      </c>
      <c r="G2316" s="6">
        <f t="shared" ref="G2316" si="1207">SUM(G2317)</f>
        <v>0</v>
      </c>
      <c r="H2316" s="6">
        <f t="shared" ref="H2316" si="1208">SUM(H2317)</f>
        <v>0</v>
      </c>
      <c r="I2316" s="6">
        <f t="shared" ref="I2316" si="1209">SUM(I2317)</f>
        <v>0</v>
      </c>
      <c r="J2316" s="6">
        <f t="shared" ref="J2316" si="1210">SUM(J2317)</f>
        <v>0</v>
      </c>
      <c r="K2316" s="6">
        <f t="shared" ref="K2316" si="1211">SUM(K2317)</f>
        <v>0</v>
      </c>
      <c r="L2316" s="6">
        <f t="shared" ref="L2316" si="1212">SUM(L2317)</f>
        <v>0</v>
      </c>
    </row>
    <row r="2317" spans="1:12" ht="25.5" x14ac:dyDescent="0.2">
      <c r="A2317" s="8"/>
      <c r="B2317" s="166"/>
      <c r="C2317" s="415" t="s">
        <v>226</v>
      </c>
      <c r="D2317" s="416"/>
      <c r="E2317" s="166" t="s">
        <v>227</v>
      </c>
      <c r="F2317" s="8"/>
      <c r="G2317" s="8"/>
      <c r="H2317" s="8"/>
      <c r="I2317" s="8"/>
      <c r="J2317" s="8"/>
      <c r="K2317" s="8"/>
      <c r="L2317" s="8"/>
    </row>
    <row r="2318" spans="1:12" x14ac:dyDescent="0.2">
      <c r="A2318" s="15">
        <f>COUNT(A2319)</f>
        <v>0</v>
      </c>
      <c r="B2318" s="167" t="s">
        <v>35</v>
      </c>
      <c r="C2318" s="413"/>
      <c r="D2318" s="414"/>
      <c r="E2318" s="167"/>
      <c r="F2318" s="6">
        <f>SUM(F2319)</f>
        <v>0</v>
      </c>
      <c r="G2318" s="6">
        <f t="shared" ref="G2318" si="1213">SUM(G2319)</f>
        <v>0</v>
      </c>
      <c r="H2318" s="6">
        <f t="shared" ref="H2318" si="1214">SUM(H2319)</f>
        <v>0</v>
      </c>
      <c r="I2318" s="6">
        <f t="shared" ref="I2318" si="1215">SUM(I2319)</f>
        <v>0</v>
      </c>
      <c r="J2318" s="6">
        <f t="shared" ref="J2318" si="1216">SUM(J2319)</f>
        <v>0</v>
      </c>
      <c r="K2318" s="6">
        <f t="shared" ref="K2318" si="1217">SUM(K2319)</f>
        <v>0</v>
      </c>
      <c r="L2318" s="6">
        <f t="shared" ref="L2318" si="1218">SUM(L2319)</f>
        <v>0</v>
      </c>
    </row>
    <row r="2319" spans="1:12" ht="25.5" x14ac:dyDescent="0.2">
      <c r="A2319" s="8"/>
      <c r="B2319" s="166"/>
      <c r="C2319" s="415" t="s">
        <v>226</v>
      </c>
      <c r="D2319" s="416"/>
      <c r="E2319" s="166" t="s">
        <v>227</v>
      </c>
      <c r="F2319" s="8"/>
      <c r="G2319" s="8"/>
      <c r="H2319" s="8"/>
      <c r="I2319" s="8"/>
      <c r="J2319" s="8"/>
      <c r="K2319" s="8"/>
      <c r="L2319" s="8"/>
    </row>
    <row r="2320" spans="1:12" x14ac:dyDescent="0.2">
      <c r="A2320" s="15">
        <f>COUNT(A2321)</f>
        <v>0</v>
      </c>
      <c r="B2320" s="167" t="s">
        <v>36</v>
      </c>
      <c r="C2320" s="413"/>
      <c r="D2320" s="414"/>
      <c r="E2320" s="167"/>
      <c r="F2320" s="6">
        <f>SUM(F2321)</f>
        <v>0</v>
      </c>
      <c r="G2320" s="6">
        <f t="shared" ref="G2320" si="1219">SUM(G2321)</f>
        <v>0</v>
      </c>
      <c r="H2320" s="6">
        <f t="shared" ref="H2320" si="1220">SUM(H2321)</f>
        <v>0</v>
      </c>
      <c r="I2320" s="6">
        <f t="shared" ref="I2320" si="1221">SUM(I2321)</f>
        <v>0</v>
      </c>
      <c r="J2320" s="6">
        <f t="shared" ref="J2320" si="1222">SUM(J2321)</f>
        <v>0</v>
      </c>
      <c r="K2320" s="6">
        <f t="shared" ref="K2320" si="1223">SUM(K2321)</f>
        <v>0</v>
      </c>
      <c r="L2320" s="6">
        <f t="shared" ref="L2320" si="1224">SUM(L2321)</f>
        <v>0</v>
      </c>
    </row>
    <row r="2321" spans="1:12" ht="25.5" x14ac:dyDescent="0.2">
      <c r="A2321" s="8"/>
      <c r="B2321" s="166"/>
      <c r="C2321" s="415" t="s">
        <v>226</v>
      </c>
      <c r="D2321" s="416"/>
      <c r="E2321" s="166" t="s">
        <v>227</v>
      </c>
      <c r="F2321" s="8"/>
      <c r="G2321" s="8"/>
      <c r="H2321" s="8"/>
      <c r="I2321" s="8"/>
      <c r="J2321" s="8"/>
      <c r="K2321" s="8"/>
      <c r="L2321" s="8"/>
    </row>
    <row r="2322" spans="1:12" x14ac:dyDescent="0.2">
      <c r="A2322" s="16">
        <f>SUM(A2314+A2316+A2318+A2320)</f>
        <v>0</v>
      </c>
      <c r="B2322" s="17"/>
      <c r="C2322" s="417"/>
      <c r="D2322" s="418"/>
      <c r="E2322" s="17"/>
      <c r="F2322" s="164">
        <f>SUM(F2314+F2316+F2318+F2320)</f>
        <v>0</v>
      </c>
      <c r="G2322" s="164">
        <f t="shared" ref="G2322:L2322" si="1225">SUM(G2314+G2316+G2318+G2320)</f>
        <v>0</v>
      </c>
      <c r="H2322" s="164">
        <f t="shared" si="1225"/>
        <v>0</v>
      </c>
      <c r="I2322" s="164">
        <f t="shared" si="1225"/>
        <v>0</v>
      </c>
      <c r="J2322" s="164">
        <f t="shared" si="1225"/>
        <v>0</v>
      </c>
      <c r="K2322" s="164">
        <f t="shared" si="1225"/>
        <v>0</v>
      </c>
      <c r="L2322" s="164">
        <f t="shared" si="1225"/>
        <v>0</v>
      </c>
    </row>
    <row r="2323" spans="1:12" x14ac:dyDescent="0.2">
      <c r="A2323" s="2"/>
      <c r="B2323" s="2"/>
      <c r="C2323" s="421"/>
      <c r="D2323" s="421"/>
      <c r="E2323" s="2"/>
      <c r="F2323" s="2"/>
      <c r="G2323" s="2"/>
      <c r="H2323" s="2"/>
      <c r="I2323" s="2"/>
      <c r="J2323" s="2"/>
      <c r="K2323" s="2"/>
      <c r="L2323" s="2"/>
    </row>
    <row r="2324" spans="1:12" ht="12.75" customHeight="1" x14ac:dyDescent="0.2">
      <c r="A2324" s="427" t="s">
        <v>4</v>
      </c>
      <c r="B2324" s="427"/>
      <c r="C2324" s="427"/>
      <c r="D2324" s="427"/>
      <c r="E2324" s="2"/>
      <c r="F2324" s="433" t="s">
        <v>24</v>
      </c>
      <c r="G2324" s="433"/>
      <c r="H2324" s="433"/>
      <c r="I2324" s="433"/>
      <c r="J2324" s="433"/>
      <c r="K2324" s="433"/>
      <c r="L2324" s="433"/>
    </row>
    <row r="2325" spans="1:12" ht="12.75" customHeight="1" x14ac:dyDescent="0.2">
      <c r="A2325" s="11" t="s">
        <v>53</v>
      </c>
      <c r="B2325" s="11" t="s">
        <v>54</v>
      </c>
      <c r="C2325" s="428" t="s">
        <v>55</v>
      </c>
      <c r="D2325" s="429"/>
      <c r="E2325" s="11" t="s">
        <v>56</v>
      </c>
      <c r="F2325" s="12"/>
      <c r="G2325" s="434" t="s">
        <v>57</v>
      </c>
      <c r="H2325" s="388"/>
      <c r="I2325" s="388"/>
      <c r="J2325" s="388"/>
      <c r="K2325" s="389"/>
      <c r="L2325" s="12"/>
    </row>
    <row r="2326" spans="1:12" ht="25.5" customHeight="1" x14ac:dyDescent="0.2">
      <c r="A2326" s="13"/>
      <c r="B2326" s="13" t="s">
        <v>58</v>
      </c>
      <c r="C2326" s="419" t="s">
        <v>59</v>
      </c>
      <c r="D2326" s="420"/>
      <c r="E2326" s="14" t="s">
        <v>60</v>
      </c>
      <c r="F2326" s="12" t="s">
        <v>61</v>
      </c>
      <c r="G2326" s="12" t="s">
        <v>62</v>
      </c>
      <c r="H2326" s="12" t="s">
        <v>63</v>
      </c>
      <c r="I2326" s="12" t="s">
        <v>64</v>
      </c>
      <c r="J2326" s="12" t="s">
        <v>65</v>
      </c>
      <c r="K2326" s="12" t="s">
        <v>66</v>
      </c>
      <c r="L2326" s="12" t="s">
        <v>67</v>
      </c>
    </row>
    <row r="2327" spans="1:12" x14ac:dyDescent="0.2">
      <c r="A2327" s="15">
        <f>COUNT(A2328)</f>
        <v>0</v>
      </c>
      <c r="B2327" s="167" t="s">
        <v>33</v>
      </c>
      <c r="C2327" s="413"/>
      <c r="D2327" s="414"/>
      <c r="E2327" s="167"/>
      <c r="F2327" s="6">
        <f>SUM(F2328)</f>
        <v>0</v>
      </c>
      <c r="G2327" s="6">
        <f t="shared" ref="G2327" si="1226">SUM(G2328)</f>
        <v>0</v>
      </c>
      <c r="H2327" s="6">
        <f t="shared" ref="H2327" si="1227">SUM(H2328)</f>
        <v>0</v>
      </c>
      <c r="I2327" s="6">
        <f t="shared" ref="I2327" si="1228">SUM(I2328)</f>
        <v>0</v>
      </c>
      <c r="J2327" s="6">
        <f t="shared" ref="J2327" si="1229">SUM(J2328)</f>
        <v>0</v>
      </c>
      <c r="K2327" s="6">
        <f t="shared" ref="K2327" si="1230">SUM(K2328)</f>
        <v>0</v>
      </c>
      <c r="L2327" s="6">
        <f t="shared" ref="L2327" si="1231">SUM(L2328)</f>
        <v>0</v>
      </c>
    </row>
    <row r="2328" spans="1:12" ht="25.5" x14ac:dyDescent="0.2">
      <c r="A2328" s="8"/>
      <c r="B2328" s="166"/>
      <c r="C2328" s="415" t="s">
        <v>226</v>
      </c>
      <c r="D2328" s="416"/>
      <c r="E2328" s="166" t="s">
        <v>227</v>
      </c>
      <c r="F2328" s="8"/>
      <c r="G2328" s="8"/>
      <c r="H2328" s="8"/>
      <c r="I2328" s="8"/>
      <c r="J2328" s="8"/>
      <c r="K2328" s="8"/>
      <c r="L2328" s="8"/>
    </row>
    <row r="2329" spans="1:12" x14ac:dyDescent="0.2">
      <c r="A2329" s="15">
        <f>COUNT(A2330)</f>
        <v>0</v>
      </c>
      <c r="B2329" s="167" t="s">
        <v>34</v>
      </c>
      <c r="C2329" s="413"/>
      <c r="D2329" s="414"/>
      <c r="E2329" s="167"/>
      <c r="F2329" s="6">
        <f>SUM(F2330)</f>
        <v>0</v>
      </c>
      <c r="G2329" s="6">
        <f t="shared" ref="G2329" si="1232">SUM(G2330)</f>
        <v>0</v>
      </c>
      <c r="H2329" s="6">
        <f t="shared" ref="H2329" si="1233">SUM(H2330)</f>
        <v>0</v>
      </c>
      <c r="I2329" s="6">
        <f t="shared" ref="I2329" si="1234">SUM(I2330)</f>
        <v>0</v>
      </c>
      <c r="J2329" s="6">
        <f t="shared" ref="J2329" si="1235">SUM(J2330)</f>
        <v>0</v>
      </c>
      <c r="K2329" s="6">
        <f t="shared" ref="K2329" si="1236">SUM(K2330)</f>
        <v>0</v>
      </c>
      <c r="L2329" s="6">
        <f t="shared" ref="L2329" si="1237">SUM(L2330)</f>
        <v>0</v>
      </c>
    </row>
    <row r="2330" spans="1:12" ht="25.5" x14ac:dyDescent="0.2">
      <c r="A2330" s="8"/>
      <c r="B2330" s="166"/>
      <c r="C2330" s="415" t="s">
        <v>226</v>
      </c>
      <c r="D2330" s="416"/>
      <c r="E2330" s="166" t="s">
        <v>227</v>
      </c>
      <c r="F2330" s="8"/>
      <c r="G2330" s="8"/>
      <c r="H2330" s="8"/>
      <c r="I2330" s="8"/>
      <c r="J2330" s="8"/>
      <c r="K2330" s="8"/>
      <c r="L2330" s="8"/>
    </row>
    <row r="2331" spans="1:12" x14ac:dyDescent="0.2">
      <c r="A2331" s="15">
        <f>COUNT(A2332)</f>
        <v>0</v>
      </c>
      <c r="B2331" s="167" t="s">
        <v>35</v>
      </c>
      <c r="C2331" s="413"/>
      <c r="D2331" s="414"/>
      <c r="E2331" s="167"/>
      <c r="F2331" s="6">
        <f>SUM(F2332)</f>
        <v>0</v>
      </c>
      <c r="G2331" s="6">
        <f t="shared" ref="G2331" si="1238">SUM(G2332)</f>
        <v>0</v>
      </c>
      <c r="H2331" s="6">
        <f t="shared" ref="H2331" si="1239">SUM(H2332)</f>
        <v>0</v>
      </c>
      <c r="I2331" s="6">
        <f t="shared" ref="I2331" si="1240">SUM(I2332)</f>
        <v>0</v>
      </c>
      <c r="J2331" s="6">
        <f t="shared" ref="J2331" si="1241">SUM(J2332)</f>
        <v>0</v>
      </c>
      <c r="K2331" s="6">
        <f t="shared" ref="K2331" si="1242">SUM(K2332)</f>
        <v>0</v>
      </c>
      <c r="L2331" s="6">
        <f t="shared" ref="L2331" si="1243">SUM(L2332)</f>
        <v>0</v>
      </c>
    </row>
    <row r="2332" spans="1:12" ht="25.5" x14ac:dyDescent="0.2">
      <c r="A2332" s="8"/>
      <c r="B2332" s="166"/>
      <c r="C2332" s="415" t="s">
        <v>226</v>
      </c>
      <c r="D2332" s="416"/>
      <c r="E2332" s="166" t="s">
        <v>227</v>
      </c>
      <c r="F2332" s="8"/>
      <c r="G2332" s="8"/>
      <c r="H2332" s="8"/>
      <c r="I2332" s="8"/>
      <c r="J2332" s="8"/>
      <c r="K2332" s="8"/>
      <c r="L2332" s="8"/>
    </row>
    <row r="2333" spans="1:12" x14ac:dyDescent="0.2">
      <c r="A2333" s="15">
        <f>COUNT(A2334)</f>
        <v>0</v>
      </c>
      <c r="B2333" s="167" t="s">
        <v>36</v>
      </c>
      <c r="C2333" s="413"/>
      <c r="D2333" s="414"/>
      <c r="E2333" s="167"/>
      <c r="F2333" s="6">
        <f>SUM(F2334)</f>
        <v>0</v>
      </c>
      <c r="G2333" s="6">
        <f t="shared" ref="G2333" si="1244">SUM(G2334)</f>
        <v>0</v>
      </c>
      <c r="H2333" s="6">
        <f t="shared" ref="H2333" si="1245">SUM(H2334)</f>
        <v>0</v>
      </c>
      <c r="I2333" s="6">
        <f t="shared" ref="I2333" si="1246">SUM(I2334)</f>
        <v>0</v>
      </c>
      <c r="J2333" s="6">
        <f t="shared" ref="J2333" si="1247">SUM(J2334)</f>
        <v>0</v>
      </c>
      <c r="K2333" s="6">
        <f t="shared" ref="K2333" si="1248">SUM(K2334)</f>
        <v>0</v>
      </c>
      <c r="L2333" s="6">
        <f t="shared" ref="L2333" si="1249">SUM(L2334)</f>
        <v>0</v>
      </c>
    </row>
    <row r="2334" spans="1:12" ht="25.5" x14ac:dyDescent="0.2">
      <c r="A2334" s="8"/>
      <c r="B2334" s="166"/>
      <c r="C2334" s="415" t="s">
        <v>226</v>
      </c>
      <c r="D2334" s="416"/>
      <c r="E2334" s="166" t="s">
        <v>227</v>
      </c>
      <c r="F2334" s="8"/>
      <c r="G2334" s="8"/>
      <c r="H2334" s="8"/>
      <c r="I2334" s="8"/>
      <c r="J2334" s="8"/>
      <c r="K2334" s="8"/>
      <c r="L2334" s="8"/>
    </row>
    <row r="2335" spans="1:12" x14ac:dyDescent="0.2">
      <c r="A2335" s="16">
        <f>SUM(A2327+A2329+A2331+A2333)</f>
        <v>0</v>
      </c>
      <c r="B2335" s="17"/>
      <c r="C2335" s="417"/>
      <c r="D2335" s="418"/>
      <c r="E2335" s="17"/>
      <c r="F2335" s="164">
        <f>SUM(F2327+F2329+F2331+F2333)</f>
        <v>0</v>
      </c>
      <c r="G2335" s="164">
        <f t="shared" ref="G2335:L2335" si="1250">SUM(G2327+G2329+G2331+G2333)</f>
        <v>0</v>
      </c>
      <c r="H2335" s="164">
        <f t="shared" si="1250"/>
        <v>0</v>
      </c>
      <c r="I2335" s="164">
        <f t="shared" si="1250"/>
        <v>0</v>
      </c>
      <c r="J2335" s="164">
        <f t="shared" si="1250"/>
        <v>0</v>
      </c>
      <c r="K2335" s="164">
        <f t="shared" si="1250"/>
        <v>0</v>
      </c>
      <c r="L2335" s="164">
        <f t="shared" si="1250"/>
        <v>0</v>
      </c>
    </row>
    <row r="2336" spans="1:12" x14ac:dyDescent="0.2">
      <c r="A2336" s="2"/>
      <c r="B2336" s="2"/>
      <c r="C2336" s="421"/>
      <c r="D2336" s="421"/>
      <c r="E2336" s="2"/>
      <c r="F2336" s="2"/>
      <c r="G2336" s="2"/>
      <c r="H2336" s="2"/>
      <c r="I2336" s="2"/>
      <c r="J2336" s="2"/>
      <c r="K2336" s="2"/>
      <c r="L2336" s="2"/>
    </row>
    <row r="2337" spans="1:12" ht="12.75" customHeight="1" x14ac:dyDescent="0.2">
      <c r="A2337" s="427" t="s">
        <v>5</v>
      </c>
      <c r="B2337" s="427"/>
      <c r="C2337" s="427"/>
      <c r="D2337" s="427"/>
      <c r="E2337" s="2"/>
      <c r="F2337" s="435" t="s">
        <v>24</v>
      </c>
      <c r="G2337" s="435"/>
      <c r="H2337" s="435"/>
      <c r="I2337" s="435"/>
      <c r="J2337" s="435"/>
      <c r="K2337" s="435"/>
      <c r="L2337" s="435"/>
    </row>
    <row r="2338" spans="1:12" ht="12.75" customHeight="1" x14ac:dyDescent="0.2">
      <c r="A2338" s="11" t="s">
        <v>53</v>
      </c>
      <c r="B2338" s="11" t="s">
        <v>54</v>
      </c>
      <c r="C2338" s="428" t="s">
        <v>55</v>
      </c>
      <c r="D2338" s="429"/>
      <c r="E2338" s="11" t="s">
        <v>56</v>
      </c>
      <c r="F2338" s="434" t="s">
        <v>57</v>
      </c>
      <c r="G2338" s="388"/>
      <c r="H2338" s="388"/>
      <c r="I2338" s="389"/>
      <c r="J2338" s="12"/>
    </row>
    <row r="2339" spans="1:12" ht="25.5" customHeight="1" x14ac:dyDescent="0.2">
      <c r="A2339" s="13"/>
      <c r="B2339" s="13" t="s">
        <v>58</v>
      </c>
      <c r="C2339" s="419" t="s">
        <v>59</v>
      </c>
      <c r="D2339" s="420"/>
      <c r="E2339" s="14" t="s">
        <v>60</v>
      </c>
      <c r="F2339" s="12" t="s">
        <v>294</v>
      </c>
      <c r="G2339" s="12" t="s">
        <v>295</v>
      </c>
      <c r="H2339" s="18" t="s">
        <v>296</v>
      </c>
      <c r="I2339" s="12" t="s">
        <v>66</v>
      </c>
      <c r="J2339" s="12" t="s">
        <v>297</v>
      </c>
    </row>
    <row r="2340" spans="1:12" x14ac:dyDescent="0.2">
      <c r="A2340" s="15">
        <f>COUNT(A2341)</f>
        <v>0</v>
      </c>
      <c r="B2340" s="167" t="s">
        <v>33</v>
      </c>
      <c r="C2340" s="413"/>
      <c r="D2340" s="414"/>
      <c r="E2340" s="167"/>
      <c r="F2340" s="6">
        <f>SUM(F2341)</f>
        <v>0</v>
      </c>
      <c r="G2340" s="6">
        <f t="shared" ref="G2340" si="1251">SUM(G2341)</f>
        <v>0</v>
      </c>
      <c r="H2340" s="6">
        <f t="shared" ref="H2340" si="1252">SUM(H2341)</f>
        <v>0</v>
      </c>
      <c r="I2340" s="6">
        <f t="shared" ref="I2340" si="1253">SUM(I2341)</f>
        <v>0</v>
      </c>
      <c r="J2340" s="6">
        <f t="shared" ref="J2340" si="1254">SUM(J2341)</f>
        <v>0</v>
      </c>
    </row>
    <row r="2341" spans="1:12" ht="25.5" x14ac:dyDescent="0.2">
      <c r="A2341" s="8"/>
      <c r="B2341" s="166"/>
      <c r="C2341" s="415" t="s">
        <v>226</v>
      </c>
      <c r="D2341" s="416"/>
      <c r="E2341" s="166" t="s">
        <v>227</v>
      </c>
      <c r="F2341" s="8"/>
      <c r="G2341" s="8"/>
      <c r="H2341" s="8"/>
      <c r="I2341" s="8"/>
      <c r="J2341" s="8"/>
    </row>
    <row r="2342" spans="1:12" x14ac:dyDescent="0.2">
      <c r="A2342" s="15">
        <f>COUNT(A2343)</f>
        <v>0</v>
      </c>
      <c r="B2342" s="167" t="s">
        <v>34</v>
      </c>
      <c r="C2342" s="413"/>
      <c r="D2342" s="414"/>
      <c r="E2342" s="167"/>
      <c r="F2342" s="6">
        <f>SUM(F2343)</f>
        <v>0</v>
      </c>
      <c r="G2342" s="6">
        <f t="shared" ref="G2342" si="1255">SUM(G2343)</f>
        <v>0</v>
      </c>
      <c r="H2342" s="6">
        <f t="shared" ref="H2342" si="1256">SUM(H2343)</f>
        <v>0</v>
      </c>
      <c r="I2342" s="6">
        <f t="shared" ref="I2342" si="1257">SUM(I2343)</f>
        <v>0</v>
      </c>
      <c r="J2342" s="6">
        <f t="shared" ref="J2342" si="1258">SUM(J2343)</f>
        <v>0</v>
      </c>
    </row>
    <row r="2343" spans="1:12" ht="25.5" x14ac:dyDescent="0.2">
      <c r="A2343" s="8"/>
      <c r="B2343" s="166"/>
      <c r="C2343" s="415" t="s">
        <v>226</v>
      </c>
      <c r="D2343" s="416"/>
      <c r="E2343" s="166" t="s">
        <v>227</v>
      </c>
      <c r="F2343" s="8"/>
      <c r="G2343" s="8"/>
      <c r="H2343" s="8"/>
      <c r="I2343" s="8"/>
      <c r="J2343" s="8"/>
    </row>
    <row r="2344" spans="1:12" x14ac:dyDescent="0.2">
      <c r="A2344" s="15">
        <f>COUNT(A2345)</f>
        <v>0</v>
      </c>
      <c r="B2344" s="167" t="s">
        <v>35</v>
      </c>
      <c r="C2344" s="413"/>
      <c r="D2344" s="414"/>
      <c r="E2344" s="167"/>
      <c r="F2344" s="6">
        <f>SUM(F2345)</f>
        <v>0</v>
      </c>
      <c r="G2344" s="6">
        <f t="shared" ref="G2344" si="1259">SUM(G2345)</f>
        <v>0</v>
      </c>
      <c r="H2344" s="6">
        <f t="shared" ref="H2344" si="1260">SUM(H2345)</f>
        <v>0</v>
      </c>
      <c r="I2344" s="6">
        <f t="shared" ref="I2344" si="1261">SUM(I2345)</f>
        <v>0</v>
      </c>
      <c r="J2344" s="6">
        <f t="shared" ref="J2344" si="1262">SUM(J2345)</f>
        <v>0</v>
      </c>
    </row>
    <row r="2345" spans="1:12" ht="25.5" x14ac:dyDescent="0.2">
      <c r="A2345" s="8"/>
      <c r="B2345" s="166"/>
      <c r="C2345" s="415" t="s">
        <v>226</v>
      </c>
      <c r="D2345" s="416"/>
      <c r="E2345" s="166" t="s">
        <v>227</v>
      </c>
      <c r="F2345" s="8"/>
      <c r="G2345" s="8"/>
      <c r="H2345" s="8"/>
      <c r="I2345" s="8"/>
      <c r="J2345" s="8"/>
    </row>
    <row r="2346" spans="1:12" x14ac:dyDescent="0.2">
      <c r="A2346" s="15">
        <f>COUNT(A2347)</f>
        <v>0</v>
      </c>
      <c r="B2346" s="167" t="s">
        <v>36</v>
      </c>
      <c r="C2346" s="413"/>
      <c r="D2346" s="414"/>
      <c r="E2346" s="167"/>
      <c r="F2346" s="6">
        <f>SUM(F2347)</f>
        <v>0</v>
      </c>
      <c r="G2346" s="6">
        <f t="shared" ref="G2346" si="1263">SUM(G2347)</f>
        <v>0</v>
      </c>
      <c r="H2346" s="6">
        <f t="shared" ref="H2346" si="1264">SUM(H2347)</f>
        <v>0</v>
      </c>
      <c r="I2346" s="6">
        <f t="shared" ref="I2346" si="1265">SUM(I2347)</f>
        <v>0</v>
      </c>
      <c r="J2346" s="6">
        <f t="shared" ref="J2346" si="1266">SUM(J2347)</f>
        <v>0</v>
      </c>
    </row>
    <row r="2347" spans="1:12" ht="25.5" x14ac:dyDescent="0.2">
      <c r="A2347" s="8"/>
      <c r="B2347" s="166"/>
      <c r="C2347" s="415" t="s">
        <v>226</v>
      </c>
      <c r="D2347" s="416"/>
      <c r="E2347" s="166" t="s">
        <v>227</v>
      </c>
      <c r="F2347" s="8"/>
      <c r="G2347" s="8"/>
      <c r="H2347" s="8"/>
      <c r="I2347" s="8"/>
      <c r="J2347" s="8"/>
    </row>
    <row r="2348" spans="1:12" x14ac:dyDescent="0.2">
      <c r="A2348" s="16">
        <f>SUM(A2340+A2342+A2344+A2346)</f>
        <v>0</v>
      </c>
      <c r="B2348" s="17"/>
      <c r="C2348" s="417"/>
      <c r="D2348" s="418"/>
      <c r="E2348" s="17"/>
      <c r="F2348" s="164">
        <f>SUM(F2340+F2342+F2344+F2346)</f>
        <v>0</v>
      </c>
      <c r="G2348" s="164">
        <f t="shared" ref="G2348:J2348" si="1267">SUM(G2340+G2342+G2344+G2346)</f>
        <v>0</v>
      </c>
      <c r="H2348" s="164">
        <f t="shared" si="1267"/>
        <v>0</v>
      </c>
      <c r="I2348" s="164">
        <f t="shared" si="1267"/>
        <v>0</v>
      </c>
      <c r="J2348" s="164">
        <f t="shared" si="1267"/>
        <v>0</v>
      </c>
    </row>
    <row r="2349" spans="1:12" x14ac:dyDescent="0.2">
      <c r="A2349" s="2"/>
      <c r="B2349" s="2"/>
      <c r="C2349" s="421"/>
      <c r="D2349" s="421"/>
      <c r="E2349" s="2"/>
      <c r="F2349" s="2"/>
      <c r="G2349" s="2"/>
      <c r="H2349" s="2"/>
      <c r="I2349" s="2"/>
      <c r="J2349" s="2"/>
      <c r="K2349" s="2"/>
      <c r="L2349" s="2"/>
    </row>
    <row r="2350" spans="1:12" ht="12.75" customHeight="1" x14ac:dyDescent="0.2">
      <c r="A2350" s="427" t="s">
        <v>6</v>
      </c>
      <c r="B2350" s="427"/>
      <c r="C2350" s="427"/>
      <c r="D2350" s="427"/>
      <c r="E2350" s="2"/>
      <c r="F2350" s="435" t="s">
        <v>24</v>
      </c>
      <c r="G2350" s="435"/>
      <c r="H2350" s="435"/>
      <c r="I2350" s="435"/>
      <c r="J2350" s="435"/>
      <c r="K2350" s="435"/>
      <c r="L2350" s="435"/>
    </row>
    <row r="2351" spans="1:12" ht="12.75" customHeight="1" x14ac:dyDescent="0.2">
      <c r="A2351" s="11" t="s">
        <v>53</v>
      </c>
      <c r="B2351" s="11" t="s">
        <v>54</v>
      </c>
      <c r="C2351" s="428" t="s">
        <v>55</v>
      </c>
      <c r="D2351" s="429"/>
      <c r="E2351" s="19" t="s">
        <v>56</v>
      </c>
      <c r="F2351" s="434" t="s">
        <v>57</v>
      </c>
      <c r="G2351" s="388"/>
      <c r="H2351" s="389"/>
    </row>
    <row r="2352" spans="1:12" ht="25.5" customHeight="1" x14ac:dyDescent="0.2">
      <c r="A2352" s="13"/>
      <c r="B2352" s="13" t="s">
        <v>58</v>
      </c>
      <c r="C2352" s="419" t="s">
        <v>59</v>
      </c>
      <c r="D2352" s="420"/>
      <c r="E2352" s="14" t="s">
        <v>60</v>
      </c>
      <c r="F2352" s="12" t="s">
        <v>380</v>
      </c>
      <c r="G2352" s="12" t="s">
        <v>381</v>
      </c>
      <c r="H2352" s="12" t="s">
        <v>66</v>
      </c>
    </row>
    <row r="2353" spans="1:12" x14ac:dyDescent="0.2">
      <c r="A2353" s="15">
        <f>COUNT(A2354)</f>
        <v>0</v>
      </c>
      <c r="B2353" s="15">
        <v>1</v>
      </c>
      <c r="C2353" s="413"/>
      <c r="D2353" s="414"/>
      <c r="E2353" s="167"/>
      <c r="F2353" s="6">
        <f>SUM(F2354)</f>
        <v>0</v>
      </c>
      <c r="G2353" s="6">
        <f t="shared" ref="G2353" si="1268">SUM(G2354)</f>
        <v>0</v>
      </c>
      <c r="H2353" s="6">
        <f t="shared" ref="H2353" si="1269">SUM(H2354)</f>
        <v>0</v>
      </c>
    </row>
    <row r="2354" spans="1:12" ht="25.5" x14ac:dyDescent="0.2">
      <c r="A2354" s="8"/>
      <c r="B2354" s="174"/>
      <c r="C2354" s="415" t="s">
        <v>226</v>
      </c>
      <c r="D2354" s="416"/>
      <c r="E2354" s="166" t="s">
        <v>227</v>
      </c>
      <c r="F2354" s="8"/>
      <c r="G2354" s="8"/>
      <c r="H2354" s="8"/>
    </row>
    <row r="2355" spans="1:12" x14ac:dyDescent="0.2">
      <c r="A2355" s="15">
        <f>COUNT(A2356)</f>
        <v>0</v>
      </c>
      <c r="B2355" s="15">
        <v>2</v>
      </c>
      <c r="C2355" s="413"/>
      <c r="D2355" s="414"/>
      <c r="E2355" s="167"/>
      <c r="F2355" s="6">
        <f>SUM(F2356)</f>
        <v>0</v>
      </c>
      <c r="G2355" s="6">
        <f t="shared" ref="G2355" si="1270">SUM(G2356)</f>
        <v>0</v>
      </c>
      <c r="H2355" s="6">
        <f t="shared" ref="H2355" si="1271">SUM(H2356)</f>
        <v>0</v>
      </c>
    </row>
    <row r="2356" spans="1:12" ht="25.5" x14ac:dyDescent="0.2">
      <c r="A2356" s="8"/>
      <c r="B2356" s="174"/>
      <c r="C2356" s="415" t="s">
        <v>226</v>
      </c>
      <c r="D2356" s="416"/>
      <c r="E2356" s="166" t="s">
        <v>227</v>
      </c>
      <c r="F2356" s="8"/>
      <c r="G2356" s="8"/>
      <c r="H2356" s="8"/>
    </row>
    <row r="2357" spans="1:12" x14ac:dyDescent="0.2">
      <c r="A2357" s="15">
        <f>COUNT(A2358)</f>
        <v>0</v>
      </c>
      <c r="B2357" s="15">
        <v>3</v>
      </c>
      <c r="C2357" s="413"/>
      <c r="D2357" s="414"/>
      <c r="E2357" s="167"/>
      <c r="F2357" s="6">
        <f>SUM(F2358)</f>
        <v>0</v>
      </c>
      <c r="G2357" s="6">
        <f t="shared" ref="G2357" si="1272">SUM(G2358)</f>
        <v>0</v>
      </c>
      <c r="H2357" s="6">
        <f t="shared" ref="H2357" si="1273">SUM(H2358)</f>
        <v>0</v>
      </c>
    </row>
    <row r="2358" spans="1:12" ht="25.5" x14ac:dyDescent="0.2">
      <c r="A2358" s="8"/>
      <c r="B2358" s="174"/>
      <c r="C2358" s="415" t="s">
        <v>226</v>
      </c>
      <c r="D2358" s="416"/>
      <c r="E2358" s="166" t="s">
        <v>227</v>
      </c>
      <c r="F2358" s="8"/>
      <c r="G2358" s="8"/>
      <c r="H2358" s="8"/>
    </row>
    <row r="2359" spans="1:12" x14ac:dyDescent="0.2">
      <c r="A2359" s="15">
        <f>COUNT(A2360)</f>
        <v>0</v>
      </c>
      <c r="B2359" s="15">
        <v>4</v>
      </c>
      <c r="C2359" s="413"/>
      <c r="D2359" s="414"/>
      <c r="E2359" s="167"/>
      <c r="F2359" s="6">
        <f>SUM(F2360)</f>
        <v>0</v>
      </c>
      <c r="G2359" s="6">
        <f t="shared" ref="G2359" si="1274">SUM(G2360)</f>
        <v>0</v>
      </c>
      <c r="H2359" s="6">
        <f t="shared" ref="H2359" si="1275">SUM(H2360)</f>
        <v>0</v>
      </c>
    </row>
    <row r="2360" spans="1:12" ht="25.5" x14ac:dyDescent="0.2">
      <c r="A2360" s="8"/>
      <c r="B2360" s="174"/>
      <c r="C2360" s="415" t="s">
        <v>226</v>
      </c>
      <c r="D2360" s="416"/>
      <c r="E2360" s="166" t="s">
        <v>227</v>
      </c>
      <c r="F2360" s="8"/>
      <c r="G2360" s="8"/>
      <c r="H2360" s="8"/>
    </row>
    <row r="2361" spans="1:12" x14ac:dyDescent="0.2">
      <c r="A2361" s="16">
        <f>SUM(A2353+A2355+A2357+A2359)</f>
        <v>0</v>
      </c>
      <c r="B2361" s="16">
        <v>5</v>
      </c>
      <c r="C2361" s="417"/>
      <c r="D2361" s="418"/>
      <c r="E2361" s="17"/>
      <c r="F2361" s="164">
        <f>SUM(F2353+F2355+F2357+F2359)</f>
        <v>0</v>
      </c>
      <c r="G2361" s="164">
        <f t="shared" ref="G2361:H2361" si="1276">SUM(G2353+G2355+G2357+G2359)</f>
        <v>0</v>
      </c>
      <c r="H2361" s="164">
        <f t="shared" si="1276"/>
        <v>0</v>
      </c>
    </row>
    <row r="2362" spans="1:12" ht="25.5" x14ac:dyDescent="0.2">
      <c r="A2362" s="8"/>
      <c r="B2362" s="7"/>
      <c r="C2362" s="415" t="s">
        <v>226</v>
      </c>
      <c r="D2362" s="416"/>
      <c r="E2362" s="7" t="s">
        <v>227</v>
      </c>
      <c r="F2362" s="8"/>
      <c r="G2362" s="8"/>
      <c r="H2362" s="8"/>
    </row>
    <row r="2363" spans="1:12" x14ac:dyDescent="0.2">
      <c r="A2363" s="2"/>
      <c r="B2363" s="2"/>
      <c r="C2363" s="421"/>
      <c r="D2363" s="421"/>
      <c r="E2363" s="2"/>
      <c r="F2363" s="2"/>
      <c r="G2363" s="2"/>
      <c r="H2363" s="2"/>
      <c r="I2363" s="2"/>
      <c r="J2363" s="2"/>
      <c r="K2363" s="2"/>
      <c r="L2363" s="2"/>
    </row>
    <row r="2364" spans="1:12" x14ac:dyDescent="0.2">
      <c r="A2364" s="2"/>
      <c r="B2364" s="2"/>
      <c r="C2364" s="432"/>
      <c r="D2364" s="432"/>
      <c r="E2364" s="2"/>
      <c r="F2364" s="2"/>
      <c r="G2364" s="2"/>
      <c r="H2364" s="2"/>
      <c r="I2364" s="2"/>
      <c r="J2364" s="2"/>
      <c r="K2364" s="2"/>
      <c r="L2364" s="2"/>
    </row>
    <row r="2365" spans="1:12" ht="18" customHeight="1" x14ac:dyDescent="0.2">
      <c r="A2365" s="408" t="s">
        <v>25</v>
      </c>
      <c r="B2365" s="408"/>
      <c r="C2365" s="408"/>
      <c r="D2365" s="408"/>
      <c r="E2365" s="1"/>
      <c r="F2365" s="1"/>
      <c r="G2365" s="1"/>
      <c r="H2365" s="1"/>
      <c r="I2365" s="1"/>
      <c r="J2365" s="1"/>
      <c r="K2365" s="1"/>
      <c r="L2365" s="1"/>
    </row>
    <row r="2366" spans="1:12" x14ac:dyDescent="0.2">
      <c r="A2366" s="3"/>
      <c r="B2366" s="3"/>
      <c r="C2366" s="409"/>
      <c r="D2366" s="409"/>
      <c r="E2366" s="3"/>
      <c r="F2366" s="3"/>
      <c r="G2366" s="3"/>
      <c r="H2366" s="3"/>
      <c r="I2366" s="3"/>
      <c r="J2366" s="3"/>
      <c r="K2366" s="3"/>
      <c r="L2366" s="3"/>
    </row>
    <row r="2367" spans="1:12" ht="12.75" customHeight="1" x14ac:dyDescent="0.2">
      <c r="A2367" s="427" t="s">
        <v>1</v>
      </c>
      <c r="B2367" s="427"/>
      <c r="C2367" s="427"/>
      <c r="D2367" s="427"/>
      <c r="E2367" s="2"/>
      <c r="F2367" s="433" t="s">
        <v>25</v>
      </c>
      <c r="G2367" s="433"/>
      <c r="H2367" s="433"/>
      <c r="I2367" s="433"/>
      <c r="J2367" s="433"/>
      <c r="K2367" s="433"/>
      <c r="L2367" s="433"/>
    </row>
    <row r="2368" spans="1:12" ht="12.75" customHeight="1" x14ac:dyDescent="0.2">
      <c r="A2368" s="11" t="s">
        <v>53</v>
      </c>
      <c r="B2368" s="11" t="s">
        <v>54</v>
      </c>
      <c r="C2368" s="428" t="s">
        <v>55</v>
      </c>
      <c r="D2368" s="429"/>
      <c r="E2368" s="11" t="s">
        <v>56</v>
      </c>
      <c r="F2368" s="12"/>
      <c r="G2368" s="434" t="s">
        <v>57</v>
      </c>
      <c r="H2368" s="388"/>
      <c r="I2368" s="388"/>
      <c r="J2368" s="388"/>
      <c r="K2368" s="389"/>
      <c r="L2368" s="12"/>
    </row>
    <row r="2369" spans="1:13" ht="25.5" customHeight="1" x14ac:dyDescent="0.2">
      <c r="A2369" s="13"/>
      <c r="B2369" s="13" t="s">
        <v>58</v>
      </c>
      <c r="C2369" s="419" t="s">
        <v>59</v>
      </c>
      <c r="D2369" s="420"/>
      <c r="E2369" s="14" t="s">
        <v>60</v>
      </c>
      <c r="F2369" s="12" t="s">
        <v>61</v>
      </c>
      <c r="G2369" s="12" t="s">
        <v>62</v>
      </c>
      <c r="H2369" s="12" t="s">
        <v>63</v>
      </c>
      <c r="I2369" s="12" t="s">
        <v>64</v>
      </c>
      <c r="J2369" s="12" t="s">
        <v>65</v>
      </c>
      <c r="K2369" s="12" t="s">
        <v>66</v>
      </c>
      <c r="L2369" s="12" t="s">
        <v>67</v>
      </c>
    </row>
    <row r="2370" spans="1:13" x14ac:dyDescent="0.2">
      <c r="A2370" s="15">
        <f>COUNT(A2371)</f>
        <v>0</v>
      </c>
      <c r="B2370" s="5" t="s">
        <v>33</v>
      </c>
      <c r="C2370" s="413"/>
      <c r="D2370" s="414"/>
      <c r="E2370" s="5"/>
      <c r="F2370" s="6">
        <f>SUM(F2371)</f>
        <v>0</v>
      </c>
      <c r="G2370" s="6">
        <f t="shared" ref="G2370:L2370" si="1277">SUM(G2371)</f>
        <v>0</v>
      </c>
      <c r="H2370" s="6">
        <f t="shared" si="1277"/>
        <v>0</v>
      </c>
      <c r="I2370" s="6">
        <f t="shared" si="1277"/>
        <v>0</v>
      </c>
      <c r="J2370" s="6">
        <f t="shared" si="1277"/>
        <v>0</v>
      </c>
      <c r="K2370" s="6">
        <f t="shared" si="1277"/>
        <v>0</v>
      </c>
      <c r="L2370" s="6">
        <f t="shared" si="1277"/>
        <v>0</v>
      </c>
    </row>
    <row r="2371" spans="1:13" ht="25.5" x14ac:dyDescent="0.2">
      <c r="A2371" s="162"/>
      <c r="B2371" s="7"/>
      <c r="C2371" s="415" t="s">
        <v>226</v>
      </c>
      <c r="D2371" s="416"/>
      <c r="E2371" s="7" t="s">
        <v>227</v>
      </c>
      <c r="F2371" s="8"/>
      <c r="G2371" s="8"/>
      <c r="H2371" s="8"/>
      <c r="I2371" s="8"/>
      <c r="J2371" s="8"/>
      <c r="K2371" s="8"/>
      <c r="L2371" s="8"/>
    </row>
    <row r="2372" spans="1:13" x14ac:dyDescent="0.2">
      <c r="A2372" s="15">
        <f>COUNT(A2373:A2378)</f>
        <v>6</v>
      </c>
      <c r="B2372" s="5" t="s">
        <v>34</v>
      </c>
      <c r="C2372" s="413"/>
      <c r="D2372" s="414"/>
      <c r="E2372" s="5"/>
      <c r="F2372" s="6">
        <f>SUM(F2373:F2378)</f>
        <v>150</v>
      </c>
      <c r="G2372" s="6">
        <f t="shared" ref="G2372:L2372" si="1278">SUM(G2373:G2378)</f>
        <v>0</v>
      </c>
      <c r="H2372" s="6">
        <f t="shared" si="1278"/>
        <v>3</v>
      </c>
      <c r="I2372" s="6">
        <f t="shared" si="1278"/>
        <v>0</v>
      </c>
      <c r="J2372" s="6">
        <f t="shared" si="1278"/>
        <v>0</v>
      </c>
      <c r="K2372" s="6">
        <f t="shared" si="1278"/>
        <v>153</v>
      </c>
      <c r="L2372" s="6">
        <f t="shared" si="1278"/>
        <v>296</v>
      </c>
    </row>
    <row r="2373" spans="1:13" ht="51" customHeight="1" x14ac:dyDescent="0.2">
      <c r="A2373" s="162">
        <v>1</v>
      </c>
      <c r="B2373" s="7" t="s">
        <v>1737</v>
      </c>
      <c r="C2373" s="415" t="s">
        <v>1738</v>
      </c>
      <c r="D2373" s="416"/>
      <c r="E2373" s="7" t="s">
        <v>3483</v>
      </c>
      <c r="F2373" s="8">
        <v>41</v>
      </c>
      <c r="G2373" s="8"/>
      <c r="H2373" s="8">
        <v>1</v>
      </c>
      <c r="I2373" s="8"/>
      <c r="J2373" s="8"/>
      <c r="K2373" s="8">
        <v>42</v>
      </c>
      <c r="L2373" s="8">
        <v>75</v>
      </c>
    </row>
    <row r="2374" spans="1:13" ht="51" customHeight="1" x14ac:dyDescent="0.2">
      <c r="A2374" s="162">
        <v>1</v>
      </c>
      <c r="B2374" s="7" t="s">
        <v>1739</v>
      </c>
      <c r="C2374" s="415" t="s">
        <v>1740</v>
      </c>
      <c r="D2374" s="416"/>
      <c r="E2374" s="7" t="s">
        <v>3483</v>
      </c>
      <c r="F2374" s="8">
        <v>15</v>
      </c>
      <c r="G2374" s="8"/>
      <c r="H2374" s="8"/>
      <c r="I2374" s="8"/>
      <c r="J2374" s="8"/>
      <c r="K2374" s="8">
        <v>15</v>
      </c>
      <c r="L2374" s="8">
        <v>28</v>
      </c>
    </row>
    <row r="2375" spans="1:13" ht="38.25" customHeight="1" x14ac:dyDescent="0.2">
      <c r="A2375" s="162">
        <v>1</v>
      </c>
      <c r="B2375" s="7" t="s">
        <v>432</v>
      </c>
      <c r="C2375" s="415" t="s">
        <v>1741</v>
      </c>
      <c r="D2375" s="416"/>
      <c r="E2375" s="7" t="s">
        <v>3484</v>
      </c>
      <c r="F2375" s="8">
        <v>11</v>
      </c>
      <c r="G2375" s="8"/>
      <c r="H2375" s="8"/>
      <c r="I2375" s="8"/>
      <c r="J2375" s="8"/>
      <c r="K2375" s="8">
        <v>11</v>
      </c>
      <c r="L2375" s="8">
        <v>21</v>
      </c>
      <c r="M2375" s="231"/>
    </row>
    <row r="2376" spans="1:13" ht="38.25" customHeight="1" x14ac:dyDescent="0.2">
      <c r="A2376" s="162">
        <v>1</v>
      </c>
      <c r="B2376" s="7" t="s">
        <v>1742</v>
      </c>
      <c r="C2376" s="415" t="s">
        <v>1743</v>
      </c>
      <c r="D2376" s="416"/>
      <c r="E2376" s="7" t="s">
        <v>3485</v>
      </c>
      <c r="F2376" s="8">
        <v>27</v>
      </c>
      <c r="G2376" s="8"/>
      <c r="H2376" s="8">
        <v>2</v>
      </c>
      <c r="I2376" s="8"/>
      <c r="J2376" s="8"/>
      <c r="K2376" s="8">
        <v>29</v>
      </c>
      <c r="L2376" s="8">
        <v>58</v>
      </c>
    </row>
    <row r="2377" spans="1:13" s="231" customFormat="1" ht="51.75" customHeight="1" x14ac:dyDescent="0.2">
      <c r="A2377" s="162">
        <v>1</v>
      </c>
      <c r="B2377" s="230" t="s">
        <v>898</v>
      </c>
      <c r="C2377" s="422" t="s">
        <v>2512</v>
      </c>
      <c r="D2377" s="423"/>
      <c r="E2377" s="230" t="s">
        <v>2513</v>
      </c>
      <c r="F2377" s="8">
        <v>23</v>
      </c>
      <c r="G2377" s="8"/>
      <c r="H2377" s="8"/>
      <c r="I2377" s="8"/>
      <c r="J2377" s="8"/>
      <c r="K2377" s="8">
        <v>23</v>
      </c>
      <c r="L2377" s="8">
        <v>50</v>
      </c>
      <c r="M2377"/>
    </row>
    <row r="2378" spans="1:13" ht="38.25" customHeight="1" x14ac:dyDescent="0.2">
      <c r="A2378" s="162">
        <v>1</v>
      </c>
      <c r="B2378" s="7" t="s">
        <v>1746</v>
      </c>
      <c r="C2378" s="415" t="s">
        <v>2869</v>
      </c>
      <c r="D2378" s="416"/>
      <c r="E2378" s="7" t="s">
        <v>2870</v>
      </c>
      <c r="F2378" s="8">
        <v>33</v>
      </c>
      <c r="G2378" s="8"/>
      <c r="H2378" s="8"/>
      <c r="I2378" s="8"/>
      <c r="J2378" s="8"/>
      <c r="K2378" s="8">
        <v>33</v>
      </c>
      <c r="L2378" s="8">
        <v>64</v>
      </c>
      <c r="M2378" s="181"/>
    </row>
    <row r="2379" spans="1:13" x14ac:dyDescent="0.2">
      <c r="A2379" s="15">
        <f>COUNT(A2380:A2383)</f>
        <v>4</v>
      </c>
      <c r="B2379" s="5" t="s">
        <v>35</v>
      </c>
      <c r="C2379" s="413"/>
      <c r="D2379" s="414"/>
      <c r="E2379" s="5"/>
      <c r="F2379" s="6">
        <f>SUM(F2380:F2383)</f>
        <v>325</v>
      </c>
      <c r="G2379" s="6">
        <f t="shared" ref="G2379:L2379" si="1279">SUM(G2380:G2383)</f>
        <v>7</v>
      </c>
      <c r="H2379" s="6">
        <f t="shared" si="1279"/>
        <v>9</v>
      </c>
      <c r="I2379" s="6">
        <f t="shared" si="1279"/>
        <v>0</v>
      </c>
      <c r="J2379" s="6">
        <f t="shared" si="1279"/>
        <v>0</v>
      </c>
      <c r="K2379" s="6">
        <f t="shared" si="1279"/>
        <v>341</v>
      </c>
      <c r="L2379" s="6">
        <f t="shared" si="1279"/>
        <v>635</v>
      </c>
    </row>
    <row r="2380" spans="1:13" s="181" customFormat="1" ht="38.25" x14ac:dyDescent="0.2">
      <c r="A2380" s="220">
        <v>1</v>
      </c>
      <c r="B2380" s="221" t="s">
        <v>2483</v>
      </c>
      <c r="C2380" s="430" t="s">
        <v>2484</v>
      </c>
      <c r="D2380" s="431"/>
      <c r="E2380" s="221" t="s">
        <v>2485</v>
      </c>
      <c r="F2380" s="184">
        <v>24</v>
      </c>
      <c r="G2380" s="184">
        <v>3</v>
      </c>
      <c r="H2380" s="184"/>
      <c r="I2380" s="184"/>
      <c r="J2380" s="184"/>
      <c r="K2380" s="184">
        <v>27</v>
      </c>
      <c r="L2380" s="184">
        <v>58</v>
      </c>
      <c r="M2380"/>
    </row>
    <row r="2381" spans="1:13" ht="38.25" customHeight="1" x14ac:dyDescent="0.2">
      <c r="A2381" s="162">
        <v>1</v>
      </c>
      <c r="B2381" s="7" t="s">
        <v>1747</v>
      </c>
      <c r="C2381" s="415" t="s">
        <v>1748</v>
      </c>
      <c r="D2381" s="416"/>
      <c r="E2381" s="7" t="s">
        <v>3486</v>
      </c>
      <c r="F2381" s="8">
        <v>15</v>
      </c>
      <c r="G2381" s="8">
        <v>4</v>
      </c>
      <c r="H2381" s="8"/>
      <c r="I2381" s="8"/>
      <c r="J2381" s="8"/>
      <c r="K2381" s="8">
        <v>19</v>
      </c>
      <c r="L2381" s="8">
        <v>46</v>
      </c>
      <c r="M2381" s="151"/>
    </row>
    <row r="2382" spans="1:13" ht="38.25" customHeight="1" x14ac:dyDescent="0.2">
      <c r="A2382" s="162">
        <v>1</v>
      </c>
      <c r="B2382" s="7" t="s">
        <v>1749</v>
      </c>
      <c r="C2382" s="415" t="s">
        <v>1750</v>
      </c>
      <c r="D2382" s="416"/>
      <c r="E2382" s="7" t="s">
        <v>3487</v>
      </c>
      <c r="F2382" s="8">
        <v>126</v>
      </c>
      <c r="G2382" s="8"/>
      <c r="H2382" s="8">
        <v>2</v>
      </c>
      <c r="I2382" s="8"/>
      <c r="J2382" s="8"/>
      <c r="K2382" s="8">
        <v>128</v>
      </c>
      <c r="L2382" s="8">
        <v>245</v>
      </c>
    </row>
    <row r="2383" spans="1:13" s="151" customFormat="1" ht="38.25" customHeight="1" x14ac:dyDescent="0.2">
      <c r="A2383" s="162">
        <v>1</v>
      </c>
      <c r="B2383" s="7" t="s">
        <v>2263</v>
      </c>
      <c r="C2383" s="415" t="s">
        <v>1745</v>
      </c>
      <c r="D2383" s="416"/>
      <c r="E2383" s="7" t="s">
        <v>3488</v>
      </c>
      <c r="F2383" s="8">
        <v>160</v>
      </c>
      <c r="G2383" s="8"/>
      <c r="H2383" s="8">
        <v>7</v>
      </c>
      <c r="I2383" s="8"/>
      <c r="J2383" s="8"/>
      <c r="K2383" s="8">
        <v>167</v>
      </c>
      <c r="L2383" s="8">
        <v>286</v>
      </c>
      <c r="M2383"/>
    </row>
    <row r="2384" spans="1:13" x14ac:dyDescent="0.2">
      <c r="A2384" s="15">
        <f>COUNT(A2385)</f>
        <v>0</v>
      </c>
      <c r="B2384" s="5" t="s">
        <v>36</v>
      </c>
      <c r="C2384" s="413"/>
      <c r="D2384" s="414"/>
      <c r="E2384" s="5"/>
      <c r="F2384" s="6">
        <f>SUM(F2385)</f>
        <v>0</v>
      </c>
      <c r="G2384" s="6">
        <f t="shared" ref="G2384:L2384" si="1280">SUM(G2385)</f>
        <v>0</v>
      </c>
      <c r="H2384" s="6">
        <f t="shared" si="1280"/>
        <v>0</v>
      </c>
      <c r="I2384" s="6">
        <f t="shared" si="1280"/>
        <v>0</v>
      </c>
      <c r="J2384" s="6">
        <f t="shared" si="1280"/>
        <v>0</v>
      </c>
      <c r="K2384" s="6">
        <f t="shared" si="1280"/>
        <v>0</v>
      </c>
      <c r="L2384" s="6">
        <f t="shared" si="1280"/>
        <v>0</v>
      </c>
    </row>
    <row r="2385" spans="1:12" ht="25.5" x14ac:dyDescent="0.2">
      <c r="A2385" s="162"/>
      <c r="B2385" s="7"/>
      <c r="C2385" s="415" t="s">
        <v>226</v>
      </c>
      <c r="D2385" s="416"/>
      <c r="E2385" s="7" t="s">
        <v>227</v>
      </c>
      <c r="F2385" s="8"/>
      <c r="G2385" s="8"/>
      <c r="H2385" s="8"/>
      <c r="I2385" s="8"/>
      <c r="J2385" s="8"/>
      <c r="K2385" s="8"/>
      <c r="L2385" s="8"/>
    </row>
    <row r="2386" spans="1:12" x14ac:dyDescent="0.2">
      <c r="A2386" s="16">
        <f>SUM(A2370+A2372+A2379+A2384)</f>
        <v>10</v>
      </c>
      <c r="B2386" s="17"/>
      <c r="C2386" s="417"/>
      <c r="D2386" s="418"/>
      <c r="E2386" s="17"/>
      <c r="F2386" s="9">
        <f>SUM(F2370+F2372+F2379+F2384)</f>
        <v>475</v>
      </c>
      <c r="G2386" s="164">
        <f t="shared" ref="G2386:L2386" si="1281">SUM(G2370+G2372+G2379+G2384)</f>
        <v>7</v>
      </c>
      <c r="H2386" s="164">
        <f t="shared" si="1281"/>
        <v>12</v>
      </c>
      <c r="I2386" s="164">
        <f t="shared" si="1281"/>
        <v>0</v>
      </c>
      <c r="J2386" s="164">
        <f t="shared" si="1281"/>
        <v>0</v>
      </c>
      <c r="K2386" s="164">
        <f t="shared" si="1281"/>
        <v>494</v>
      </c>
      <c r="L2386" s="164">
        <f t="shared" si="1281"/>
        <v>931</v>
      </c>
    </row>
    <row r="2387" spans="1:12" x14ac:dyDescent="0.2">
      <c r="A2387" s="2"/>
      <c r="B2387" s="2"/>
      <c r="C2387" s="421"/>
      <c r="D2387" s="421"/>
      <c r="E2387" s="2"/>
      <c r="F2387" s="2"/>
      <c r="G2387" s="2"/>
      <c r="H2387" s="2"/>
      <c r="I2387" s="2"/>
      <c r="J2387" s="2"/>
      <c r="K2387" s="2"/>
      <c r="L2387" s="2"/>
    </row>
    <row r="2388" spans="1:12" ht="12.75" customHeight="1" x14ac:dyDescent="0.2">
      <c r="A2388" s="427" t="s">
        <v>2</v>
      </c>
      <c r="B2388" s="427"/>
      <c r="C2388" s="427"/>
      <c r="D2388" s="427"/>
      <c r="E2388" s="2"/>
      <c r="F2388" s="433" t="s">
        <v>25</v>
      </c>
      <c r="G2388" s="433"/>
      <c r="H2388" s="433"/>
      <c r="I2388" s="433"/>
      <c r="J2388" s="433"/>
      <c r="K2388" s="433"/>
      <c r="L2388" s="433"/>
    </row>
    <row r="2389" spans="1:12" ht="12.75" customHeight="1" x14ac:dyDescent="0.2">
      <c r="A2389" s="11" t="s">
        <v>53</v>
      </c>
      <c r="B2389" s="11" t="s">
        <v>54</v>
      </c>
      <c r="C2389" s="428" t="s">
        <v>55</v>
      </c>
      <c r="D2389" s="429"/>
      <c r="E2389" s="11" t="s">
        <v>56</v>
      </c>
      <c r="F2389" s="12"/>
      <c r="G2389" s="434" t="s">
        <v>57</v>
      </c>
      <c r="H2389" s="388"/>
      <c r="I2389" s="388"/>
      <c r="J2389" s="388"/>
      <c r="K2389" s="389"/>
      <c r="L2389" s="12"/>
    </row>
    <row r="2390" spans="1:12" ht="25.5" customHeight="1" x14ac:dyDescent="0.2">
      <c r="A2390" s="13"/>
      <c r="B2390" s="13" t="s">
        <v>58</v>
      </c>
      <c r="C2390" s="419" t="s">
        <v>59</v>
      </c>
      <c r="D2390" s="420"/>
      <c r="E2390" s="14" t="s">
        <v>60</v>
      </c>
      <c r="F2390" s="12" t="s">
        <v>61</v>
      </c>
      <c r="G2390" s="12" t="s">
        <v>62</v>
      </c>
      <c r="H2390" s="12" t="s">
        <v>63</v>
      </c>
      <c r="I2390" s="12" t="s">
        <v>64</v>
      </c>
      <c r="J2390" s="12" t="s">
        <v>65</v>
      </c>
      <c r="K2390" s="12" t="s">
        <v>66</v>
      </c>
      <c r="L2390" s="12" t="s">
        <v>67</v>
      </c>
    </row>
    <row r="2391" spans="1:12" x14ac:dyDescent="0.2">
      <c r="A2391" s="15">
        <f>COUNT(A2392)</f>
        <v>0</v>
      </c>
      <c r="B2391" s="167" t="s">
        <v>33</v>
      </c>
      <c r="C2391" s="413"/>
      <c r="D2391" s="414"/>
      <c r="E2391" s="167"/>
      <c r="F2391" s="6">
        <f>SUM(F2392)</f>
        <v>0</v>
      </c>
      <c r="G2391" s="6">
        <f t="shared" ref="G2391" si="1282">SUM(G2392)</f>
        <v>0</v>
      </c>
      <c r="H2391" s="6">
        <f t="shared" ref="H2391" si="1283">SUM(H2392)</f>
        <v>0</v>
      </c>
      <c r="I2391" s="6">
        <f t="shared" ref="I2391" si="1284">SUM(I2392)</f>
        <v>0</v>
      </c>
      <c r="J2391" s="6">
        <f t="shared" ref="J2391" si="1285">SUM(J2392)</f>
        <v>0</v>
      </c>
      <c r="K2391" s="6">
        <f t="shared" ref="K2391" si="1286">SUM(K2392)</f>
        <v>0</v>
      </c>
      <c r="L2391" s="6">
        <f t="shared" ref="L2391" si="1287">SUM(L2392)</f>
        <v>0</v>
      </c>
    </row>
    <row r="2392" spans="1:12" ht="25.5" x14ac:dyDescent="0.2">
      <c r="A2392" s="8"/>
      <c r="B2392" s="166"/>
      <c r="C2392" s="415" t="s">
        <v>226</v>
      </c>
      <c r="D2392" s="416"/>
      <c r="E2392" s="166" t="s">
        <v>227</v>
      </c>
      <c r="F2392" s="8"/>
      <c r="G2392" s="8"/>
      <c r="H2392" s="8"/>
      <c r="I2392" s="8"/>
      <c r="J2392" s="8"/>
      <c r="K2392" s="8"/>
      <c r="L2392" s="8"/>
    </row>
    <row r="2393" spans="1:12" x14ac:dyDescent="0.2">
      <c r="A2393" s="15">
        <f>COUNT(A2394)</f>
        <v>0</v>
      </c>
      <c r="B2393" s="167" t="s">
        <v>34</v>
      </c>
      <c r="C2393" s="413"/>
      <c r="D2393" s="414"/>
      <c r="E2393" s="167"/>
      <c r="F2393" s="6">
        <f>SUM(F2394)</f>
        <v>0</v>
      </c>
      <c r="G2393" s="6">
        <f t="shared" ref="G2393" si="1288">SUM(G2394)</f>
        <v>0</v>
      </c>
      <c r="H2393" s="6">
        <f t="shared" ref="H2393" si="1289">SUM(H2394)</f>
        <v>0</v>
      </c>
      <c r="I2393" s="6">
        <f t="shared" ref="I2393" si="1290">SUM(I2394)</f>
        <v>0</v>
      </c>
      <c r="J2393" s="6">
        <f t="shared" ref="J2393" si="1291">SUM(J2394)</f>
        <v>0</v>
      </c>
      <c r="K2393" s="6">
        <f t="shared" ref="K2393" si="1292">SUM(K2394)</f>
        <v>0</v>
      </c>
      <c r="L2393" s="6">
        <f t="shared" ref="L2393" si="1293">SUM(L2394)</f>
        <v>0</v>
      </c>
    </row>
    <row r="2394" spans="1:12" ht="25.5" x14ac:dyDescent="0.2">
      <c r="A2394" s="8"/>
      <c r="B2394" s="166"/>
      <c r="C2394" s="415" t="s">
        <v>226</v>
      </c>
      <c r="D2394" s="416"/>
      <c r="E2394" s="166" t="s">
        <v>227</v>
      </c>
      <c r="F2394" s="8"/>
      <c r="G2394" s="8"/>
      <c r="H2394" s="8"/>
      <c r="I2394" s="8"/>
      <c r="J2394" s="8"/>
      <c r="K2394" s="8"/>
      <c r="L2394" s="8"/>
    </row>
    <row r="2395" spans="1:12" x14ac:dyDescent="0.2">
      <c r="A2395" s="15">
        <f>COUNT(A2396)</f>
        <v>0</v>
      </c>
      <c r="B2395" s="167" t="s">
        <v>35</v>
      </c>
      <c r="C2395" s="413"/>
      <c r="D2395" s="414"/>
      <c r="E2395" s="167"/>
      <c r="F2395" s="6">
        <f>SUM(F2396)</f>
        <v>0</v>
      </c>
      <c r="G2395" s="6">
        <f t="shared" ref="G2395" si="1294">SUM(G2396)</f>
        <v>0</v>
      </c>
      <c r="H2395" s="6">
        <f t="shared" ref="H2395" si="1295">SUM(H2396)</f>
        <v>0</v>
      </c>
      <c r="I2395" s="6">
        <f t="shared" ref="I2395" si="1296">SUM(I2396)</f>
        <v>0</v>
      </c>
      <c r="J2395" s="6">
        <f t="shared" ref="J2395" si="1297">SUM(J2396)</f>
        <v>0</v>
      </c>
      <c r="K2395" s="6">
        <f t="shared" ref="K2395" si="1298">SUM(K2396)</f>
        <v>0</v>
      </c>
      <c r="L2395" s="6">
        <f t="shared" ref="L2395" si="1299">SUM(L2396)</f>
        <v>0</v>
      </c>
    </row>
    <row r="2396" spans="1:12" ht="25.5" x14ac:dyDescent="0.2">
      <c r="A2396" s="8"/>
      <c r="B2396" s="166"/>
      <c r="C2396" s="415" t="s">
        <v>226</v>
      </c>
      <c r="D2396" s="416"/>
      <c r="E2396" s="166" t="s">
        <v>227</v>
      </c>
      <c r="F2396" s="8"/>
      <c r="G2396" s="8"/>
      <c r="H2396" s="8"/>
      <c r="I2396" s="8"/>
      <c r="J2396" s="8"/>
      <c r="K2396" s="8"/>
      <c r="L2396" s="8"/>
    </row>
    <row r="2397" spans="1:12" x14ac:dyDescent="0.2">
      <c r="A2397" s="15">
        <f>COUNT(A2398)</f>
        <v>0</v>
      </c>
      <c r="B2397" s="167" t="s">
        <v>36</v>
      </c>
      <c r="C2397" s="413"/>
      <c r="D2397" s="414"/>
      <c r="E2397" s="167"/>
      <c r="F2397" s="6">
        <f>SUM(F2398)</f>
        <v>0</v>
      </c>
      <c r="G2397" s="6">
        <f t="shared" ref="G2397" si="1300">SUM(G2398)</f>
        <v>0</v>
      </c>
      <c r="H2397" s="6">
        <f t="shared" ref="H2397" si="1301">SUM(H2398)</f>
        <v>0</v>
      </c>
      <c r="I2397" s="6">
        <f t="shared" ref="I2397" si="1302">SUM(I2398)</f>
        <v>0</v>
      </c>
      <c r="J2397" s="6">
        <f t="shared" ref="J2397" si="1303">SUM(J2398)</f>
        <v>0</v>
      </c>
      <c r="K2397" s="6">
        <f t="shared" ref="K2397" si="1304">SUM(K2398)</f>
        <v>0</v>
      </c>
      <c r="L2397" s="6">
        <f t="shared" ref="L2397" si="1305">SUM(L2398)</f>
        <v>0</v>
      </c>
    </row>
    <row r="2398" spans="1:12" ht="25.5" x14ac:dyDescent="0.2">
      <c r="A2398" s="8"/>
      <c r="B2398" s="166"/>
      <c r="C2398" s="415" t="s">
        <v>226</v>
      </c>
      <c r="D2398" s="416"/>
      <c r="E2398" s="166" t="s">
        <v>227</v>
      </c>
      <c r="F2398" s="8"/>
      <c r="G2398" s="8"/>
      <c r="H2398" s="8"/>
      <c r="I2398" s="8"/>
      <c r="J2398" s="8"/>
      <c r="K2398" s="8"/>
      <c r="L2398" s="8"/>
    </row>
    <row r="2399" spans="1:12" x14ac:dyDescent="0.2">
      <c r="A2399" s="16">
        <f>SUM(A2391+A2393+A2395+A2397)</f>
        <v>0</v>
      </c>
      <c r="B2399" s="17"/>
      <c r="C2399" s="417"/>
      <c r="D2399" s="418"/>
      <c r="E2399" s="17"/>
      <c r="F2399" s="164">
        <f>SUM(F2391+F2393+F2395+F2397)</f>
        <v>0</v>
      </c>
      <c r="G2399" s="164">
        <f t="shared" ref="G2399:L2399" si="1306">SUM(G2391+G2393+G2395+G2397)</f>
        <v>0</v>
      </c>
      <c r="H2399" s="164">
        <f t="shared" si="1306"/>
        <v>0</v>
      </c>
      <c r="I2399" s="164">
        <f t="shared" si="1306"/>
        <v>0</v>
      </c>
      <c r="J2399" s="164">
        <f t="shared" si="1306"/>
        <v>0</v>
      </c>
      <c r="K2399" s="164">
        <f t="shared" si="1306"/>
        <v>0</v>
      </c>
      <c r="L2399" s="164">
        <f t="shared" si="1306"/>
        <v>0</v>
      </c>
    </row>
    <row r="2400" spans="1:12" x14ac:dyDescent="0.2">
      <c r="A2400" s="2"/>
      <c r="B2400" s="2"/>
      <c r="C2400" s="421"/>
      <c r="D2400" s="421"/>
      <c r="E2400" s="2"/>
      <c r="F2400" s="2"/>
      <c r="G2400" s="2"/>
      <c r="H2400" s="2"/>
      <c r="I2400" s="2"/>
      <c r="J2400" s="2"/>
      <c r="K2400" s="2"/>
      <c r="L2400" s="2"/>
    </row>
    <row r="2401" spans="1:12" ht="12.75" customHeight="1" x14ac:dyDescent="0.2">
      <c r="A2401" s="427" t="s">
        <v>3</v>
      </c>
      <c r="B2401" s="427"/>
      <c r="C2401" s="427"/>
      <c r="D2401" s="427"/>
      <c r="E2401" s="2"/>
      <c r="F2401" s="433" t="s">
        <v>25</v>
      </c>
      <c r="G2401" s="433"/>
      <c r="H2401" s="433"/>
      <c r="I2401" s="433"/>
      <c r="J2401" s="433"/>
      <c r="K2401" s="433"/>
      <c r="L2401" s="433"/>
    </row>
    <row r="2402" spans="1:12" ht="12.75" customHeight="1" x14ac:dyDescent="0.2">
      <c r="A2402" s="11" t="s">
        <v>53</v>
      </c>
      <c r="B2402" s="11" t="s">
        <v>54</v>
      </c>
      <c r="C2402" s="428" t="s">
        <v>55</v>
      </c>
      <c r="D2402" s="429"/>
      <c r="E2402" s="11" t="s">
        <v>56</v>
      </c>
      <c r="F2402" s="12"/>
      <c r="G2402" s="434" t="s">
        <v>57</v>
      </c>
      <c r="H2402" s="388"/>
      <c r="I2402" s="388"/>
      <c r="J2402" s="388"/>
      <c r="K2402" s="389"/>
      <c r="L2402" s="12"/>
    </row>
    <row r="2403" spans="1:12" ht="25.5" customHeight="1" x14ac:dyDescent="0.2">
      <c r="A2403" s="13"/>
      <c r="B2403" s="13" t="s">
        <v>58</v>
      </c>
      <c r="C2403" s="419" t="s">
        <v>59</v>
      </c>
      <c r="D2403" s="420"/>
      <c r="E2403" s="14" t="s">
        <v>60</v>
      </c>
      <c r="F2403" s="12" t="s">
        <v>61</v>
      </c>
      <c r="G2403" s="12" t="s">
        <v>62</v>
      </c>
      <c r="H2403" s="12" t="s">
        <v>63</v>
      </c>
      <c r="I2403" s="12" t="s">
        <v>64</v>
      </c>
      <c r="J2403" s="12" t="s">
        <v>65</v>
      </c>
      <c r="K2403" s="12" t="s">
        <v>66</v>
      </c>
      <c r="L2403" s="12" t="s">
        <v>67</v>
      </c>
    </row>
    <row r="2404" spans="1:12" x14ac:dyDescent="0.2">
      <c r="A2404" s="15">
        <f>COUNT(A2405)</f>
        <v>0</v>
      </c>
      <c r="B2404" s="167" t="s">
        <v>33</v>
      </c>
      <c r="C2404" s="413"/>
      <c r="D2404" s="414"/>
      <c r="E2404" s="167"/>
      <c r="F2404" s="6">
        <f>SUM(F2405)</f>
        <v>0</v>
      </c>
      <c r="G2404" s="6">
        <f t="shared" ref="G2404" si="1307">SUM(G2405)</f>
        <v>0</v>
      </c>
      <c r="H2404" s="6">
        <f t="shared" ref="H2404" si="1308">SUM(H2405)</f>
        <v>0</v>
      </c>
      <c r="I2404" s="6">
        <f t="shared" ref="I2404" si="1309">SUM(I2405)</f>
        <v>0</v>
      </c>
      <c r="J2404" s="6">
        <f t="shared" ref="J2404" si="1310">SUM(J2405)</f>
        <v>0</v>
      </c>
      <c r="K2404" s="6">
        <f t="shared" ref="K2404" si="1311">SUM(K2405)</f>
        <v>0</v>
      </c>
      <c r="L2404" s="6">
        <f t="shared" ref="L2404" si="1312">SUM(L2405)</f>
        <v>0</v>
      </c>
    </row>
    <row r="2405" spans="1:12" ht="25.5" x14ac:dyDescent="0.2">
      <c r="A2405" s="8"/>
      <c r="B2405" s="166"/>
      <c r="C2405" s="415" t="s">
        <v>226</v>
      </c>
      <c r="D2405" s="416"/>
      <c r="E2405" s="166" t="s">
        <v>227</v>
      </c>
      <c r="F2405" s="8"/>
      <c r="G2405" s="8"/>
      <c r="H2405" s="8"/>
      <c r="I2405" s="8"/>
      <c r="J2405" s="8"/>
      <c r="K2405" s="8"/>
      <c r="L2405" s="8"/>
    </row>
    <row r="2406" spans="1:12" x14ac:dyDescent="0.2">
      <c r="A2406" s="15">
        <f>COUNT(A2407)</f>
        <v>0</v>
      </c>
      <c r="B2406" s="167" t="s">
        <v>34</v>
      </c>
      <c r="C2406" s="413"/>
      <c r="D2406" s="414"/>
      <c r="E2406" s="167"/>
      <c r="F2406" s="6">
        <f>SUM(F2407)</f>
        <v>0</v>
      </c>
      <c r="G2406" s="6">
        <f t="shared" ref="G2406" si="1313">SUM(G2407)</f>
        <v>0</v>
      </c>
      <c r="H2406" s="6">
        <f t="shared" ref="H2406" si="1314">SUM(H2407)</f>
        <v>0</v>
      </c>
      <c r="I2406" s="6">
        <f t="shared" ref="I2406" si="1315">SUM(I2407)</f>
        <v>0</v>
      </c>
      <c r="J2406" s="6">
        <f t="shared" ref="J2406" si="1316">SUM(J2407)</f>
        <v>0</v>
      </c>
      <c r="K2406" s="6">
        <f t="shared" ref="K2406" si="1317">SUM(K2407)</f>
        <v>0</v>
      </c>
      <c r="L2406" s="6">
        <f t="shared" ref="L2406" si="1318">SUM(L2407)</f>
        <v>0</v>
      </c>
    </row>
    <row r="2407" spans="1:12" ht="25.5" x14ac:dyDescent="0.2">
      <c r="A2407" s="8"/>
      <c r="B2407" s="166"/>
      <c r="C2407" s="415" t="s">
        <v>226</v>
      </c>
      <c r="D2407" s="416"/>
      <c r="E2407" s="166" t="s">
        <v>227</v>
      </c>
      <c r="F2407" s="8"/>
      <c r="G2407" s="8"/>
      <c r="H2407" s="8"/>
      <c r="I2407" s="8"/>
      <c r="J2407" s="8"/>
      <c r="K2407" s="8"/>
      <c r="L2407" s="8"/>
    </row>
    <row r="2408" spans="1:12" x14ac:dyDescent="0.2">
      <c r="A2408" s="15">
        <f>COUNT(A2409)</f>
        <v>0</v>
      </c>
      <c r="B2408" s="167" t="s">
        <v>35</v>
      </c>
      <c r="C2408" s="413"/>
      <c r="D2408" s="414"/>
      <c r="E2408" s="167"/>
      <c r="F2408" s="6">
        <f>SUM(F2409)</f>
        <v>0</v>
      </c>
      <c r="G2408" s="6">
        <f t="shared" ref="G2408" si="1319">SUM(G2409)</f>
        <v>0</v>
      </c>
      <c r="H2408" s="6">
        <f t="shared" ref="H2408" si="1320">SUM(H2409)</f>
        <v>0</v>
      </c>
      <c r="I2408" s="6">
        <f t="shared" ref="I2408" si="1321">SUM(I2409)</f>
        <v>0</v>
      </c>
      <c r="J2408" s="6">
        <f t="shared" ref="J2408" si="1322">SUM(J2409)</f>
        <v>0</v>
      </c>
      <c r="K2408" s="6">
        <f t="shared" ref="K2408" si="1323">SUM(K2409)</f>
        <v>0</v>
      </c>
      <c r="L2408" s="6">
        <f t="shared" ref="L2408" si="1324">SUM(L2409)</f>
        <v>0</v>
      </c>
    </row>
    <row r="2409" spans="1:12" ht="25.5" x14ac:dyDescent="0.2">
      <c r="A2409" s="8"/>
      <c r="B2409" s="166"/>
      <c r="C2409" s="415" t="s">
        <v>226</v>
      </c>
      <c r="D2409" s="416"/>
      <c r="E2409" s="166" t="s">
        <v>227</v>
      </c>
      <c r="F2409" s="8"/>
      <c r="G2409" s="8"/>
      <c r="H2409" s="8"/>
      <c r="I2409" s="8"/>
      <c r="J2409" s="8"/>
      <c r="K2409" s="8"/>
      <c r="L2409" s="8"/>
    </row>
    <row r="2410" spans="1:12" x14ac:dyDescent="0.2">
      <c r="A2410" s="15">
        <f>COUNT(A2411)</f>
        <v>0</v>
      </c>
      <c r="B2410" s="167" t="s">
        <v>36</v>
      </c>
      <c r="C2410" s="413"/>
      <c r="D2410" s="414"/>
      <c r="E2410" s="167"/>
      <c r="F2410" s="6">
        <f>SUM(F2411)</f>
        <v>0</v>
      </c>
      <c r="G2410" s="6">
        <f t="shared" ref="G2410" si="1325">SUM(G2411)</f>
        <v>0</v>
      </c>
      <c r="H2410" s="6">
        <f t="shared" ref="H2410" si="1326">SUM(H2411)</f>
        <v>0</v>
      </c>
      <c r="I2410" s="6">
        <f t="shared" ref="I2410" si="1327">SUM(I2411)</f>
        <v>0</v>
      </c>
      <c r="J2410" s="6">
        <f t="shared" ref="J2410" si="1328">SUM(J2411)</f>
        <v>0</v>
      </c>
      <c r="K2410" s="6">
        <f t="shared" ref="K2410" si="1329">SUM(K2411)</f>
        <v>0</v>
      </c>
      <c r="L2410" s="6">
        <f t="shared" ref="L2410" si="1330">SUM(L2411)</f>
        <v>0</v>
      </c>
    </row>
    <row r="2411" spans="1:12" ht="25.5" x14ac:dyDescent="0.2">
      <c r="A2411" s="8"/>
      <c r="B2411" s="166"/>
      <c r="C2411" s="415" t="s">
        <v>226</v>
      </c>
      <c r="D2411" s="416"/>
      <c r="E2411" s="166" t="s">
        <v>227</v>
      </c>
      <c r="F2411" s="8"/>
      <c r="G2411" s="8"/>
      <c r="H2411" s="8"/>
      <c r="I2411" s="8"/>
      <c r="J2411" s="8"/>
      <c r="K2411" s="8"/>
      <c r="L2411" s="8"/>
    </row>
    <row r="2412" spans="1:12" x14ac:dyDescent="0.2">
      <c r="A2412" s="16">
        <f>SUM(A2404+A2406+A2408+A2410)</f>
        <v>0</v>
      </c>
      <c r="B2412" s="17"/>
      <c r="C2412" s="417"/>
      <c r="D2412" s="418"/>
      <c r="E2412" s="17"/>
      <c r="F2412" s="164">
        <f>SUM(F2404+F2406+F2408+F2410)</f>
        <v>0</v>
      </c>
      <c r="G2412" s="164">
        <f t="shared" ref="G2412:L2412" si="1331">SUM(G2404+G2406+G2408+G2410)</f>
        <v>0</v>
      </c>
      <c r="H2412" s="164">
        <f t="shared" si="1331"/>
        <v>0</v>
      </c>
      <c r="I2412" s="164">
        <f t="shared" si="1331"/>
        <v>0</v>
      </c>
      <c r="J2412" s="164">
        <f t="shared" si="1331"/>
        <v>0</v>
      </c>
      <c r="K2412" s="164">
        <f t="shared" si="1331"/>
        <v>0</v>
      </c>
      <c r="L2412" s="164">
        <f t="shared" si="1331"/>
        <v>0</v>
      </c>
    </row>
    <row r="2413" spans="1:12" x14ac:dyDescent="0.2">
      <c r="A2413" s="2"/>
      <c r="B2413" s="2"/>
      <c r="C2413" s="421"/>
      <c r="D2413" s="421"/>
      <c r="E2413" s="2"/>
      <c r="F2413" s="2"/>
      <c r="G2413" s="2"/>
      <c r="H2413" s="2"/>
      <c r="I2413" s="2"/>
      <c r="J2413" s="2"/>
      <c r="K2413" s="2"/>
      <c r="L2413" s="2"/>
    </row>
    <row r="2414" spans="1:12" ht="12.75" customHeight="1" x14ac:dyDescent="0.2">
      <c r="A2414" s="427" t="s">
        <v>4</v>
      </c>
      <c r="B2414" s="427"/>
      <c r="C2414" s="427"/>
      <c r="D2414" s="427"/>
      <c r="E2414" s="2"/>
      <c r="F2414" s="433" t="s">
        <v>25</v>
      </c>
      <c r="G2414" s="433"/>
      <c r="H2414" s="433"/>
      <c r="I2414" s="433"/>
      <c r="J2414" s="433"/>
      <c r="K2414" s="433"/>
      <c r="L2414" s="433"/>
    </row>
    <row r="2415" spans="1:12" ht="12.75" customHeight="1" x14ac:dyDescent="0.2">
      <c r="A2415" s="11" t="s">
        <v>53</v>
      </c>
      <c r="B2415" s="11" t="s">
        <v>54</v>
      </c>
      <c r="C2415" s="428" t="s">
        <v>55</v>
      </c>
      <c r="D2415" s="429"/>
      <c r="E2415" s="11" t="s">
        <v>56</v>
      </c>
      <c r="F2415" s="12"/>
      <c r="G2415" s="434" t="s">
        <v>57</v>
      </c>
      <c r="H2415" s="388"/>
      <c r="I2415" s="388"/>
      <c r="J2415" s="388"/>
      <c r="K2415" s="389"/>
      <c r="L2415" s="12"/>
    </row>
    <row r="2416" spans="1:12" ht="25.5" customHeight="1" x14ac:dyDescent="0.2">
      <c r="A2416" s="13"/>
      <c r="B2416" s="13" t="s">
        <v>58</v>
      </c>
      <c r="C2416" s="419" t="s">
        <v>59</v>
      </c>
      <c r="D2416" s="420"/>
      <c r="E2416" s="14" t="s">
        <v>60</v>
      </c>
      <c r="F2416" s="12" t="s">
        <v>61</v>
      </c>
      <c r="G2416" s="12" t="s">
        <v>62</v>
      </c>
      <c r="H2416" s="12" t="s">
        <v>63</v>
      </c>
      <c r="I2416" s="12" t="s">
        <v>64</v>
      </c>
      <c r="J2416" s="12" t="s">
        <v>65</v>
      </c>
      <c r="K2416" s="12" t="s">
        <v>66</v>
      </c>
      <c r="L2416" s="12" t="s">
        <v>67</v>
      </c>
    </row>
    <row r="2417" spans="1:12" x14ac:dyDescent="0.2">
      <c r="A2417" s="15">
        <f>COUNT(A2418)</f>
        <v>0</v>
      </c>
      <c r="B2417" s="167" t="s">
        <v>33</v>
      </c>
      <c r="C2417" s="413"/>
      <c r="D2417" s="414"/>
      <c r="E2417" s="167"/>
      <c r="F2417" s="6">
        <f>SUM(F2418)</f>
        <v>0</v>
      </c>
      <c r="G2417" s="6">
        <f t="shared" ref="G2417" si="1332">SUM(G2418)</f>
        <v>0</v>
      </c>
      <c r="H2417" s="6">
        <f t="shared" ref="H2417" si="1333">SUM(H2418)</f>
        <v>0</v>
      </c>
      <c r="I2417" s="6">
        <f t="shared" ref="I2417" si="1334">SUM(I2418)</f>
        <v>0</v>
      </c>
      <c r="J2417" s="6">
        <f t="shared" ref="J2417" si="1335">SUM(J2418)</f>
        <v>0</v>
      </c>
      <c r="K2417" s="6">
        <f t="shared" ref="K2417" si="1336">SUM(K2418)</f>
        <v>0</v>
      </c>
      <c r="L2417" s="6">
        <f t="shared" ref="L2417" si="1337">SUM(L2418)</f>
        <v>0</v>
      </c>
    </row>
    <row r="2418" spans="1:12" ht="25.5" x14ac:dyDescent="0.2">
      <c r="A2418" s="8"/>
      <c r="B2418" s="166"/>
      <c r="C2418" s="415" t="s">
        <v>226</v>
      </c>
      <c r="D2418" s="416"/>
      <c r="E2418" s="166" t="s">
        <v>227</v>
      </c>
      <c r="F2418" s="8"/>
      <c r="G2418" s="8"/>
      <c r="H2418" s="8"/>
      <c r="I2418" s="8"/>
      <c r="J2418" s="8"/>
      <c r="K2418" s="8"/>
      <c r="L2418" s="8"/>
    </row>
    <row r="2419" spans="1:12" x14ac:dyDescent="0.2">
      <c r="A2419" s="15">
        <f>COUNT(A2420)</f>
        <v>0</v>
      </c>
      <c r="B2419" s="167" t="s">
        <v>34</v>
      </c>
      <c r="C2419" s="413"/>
      <c r="D2419" s="414"/>
      <c r="E2419" s="167"/>
      <c r="F2419" s="6">
        <f>SUM(F2420)</f>
        <v>0</v>
      </c>
      <c r="G2419" s="6">
        <f t="shared" ref="G2419" si="1338">SUM(G2420)</f>
        <v>0</v>
      </c>
      <c r="H2419" s="6">
        <f t="shared" ref="H2419" si="1339">SUM(H2420)</f>
        <v>0</v>
      </c>
      <c r="I2419" s="6">
        <f t="shared" ref="I2419" si="1340">SUM(I2420)</f>
        <v>0</v>
      </c>
      <c r="J2419" s="6">
        <f t="shared" ref="J2419" si="1341">SUM(J2420)</f>
        <v>0</v>
      </c>
      <c r="K2419" s="6">
        <f t="shared" ref="K2419" si="1342">SUM(K2420)</f>
        <v>0</v>
      </c>
      <c r="L2419" s="6">
        <f t="shared" ref="L2419" si="1343">SUM(L2420)</f>
        <v>0</v>
      </c>
    </row>
    <row r="2420" spans="1:12" ht="25.5" x14ac:dyDescent="0.2">
      <c r="A2420" s="8"/>
      <c r="B2420" s="166"/>
      <c r="C2420" s="415" t="s">
        <v>226</v>
      </c>
      <c r="D2420" s="416"/>
      <c r="E2420" s="166" t="s">
        <v>227</v>
      </c>
      <c r="F2420" s="8"/>
      <c r="G2420" s="8"/>
      <c r="H2420" s="8"/>
      <c r="I2420" s="8"/>
      <c r="J2420" s="8"/>
      <c r="K2420" s="8"/>
      <c r="L2420" s="8"/>
    </row>
    <row r="2421" spans="1:12" x14ac:dyDescent="0.2">
      <c r="A2421" s="15">
        <f>COUNT(A2422)</f>
        <v>0</v>
      </c>
      <c r="B2421" s="167" t="s">
        <v>35</v>
      </c>
      <c r="C2421" s="413"/>
      <c r="D2421" s="414"/>
      <c r="E2421" s="167"/>
      <c r="F2421" s="6">
        <f>SUM(F2422)</f>
        <v>0</v>
      </c>
      <c r="G2421" s="6">
        <f t="shared" ref="G2421" si="1344">SUM(G2422)</f>
        <v>0</v>
      </c>
      <c r="H2421" s="6">
        <f t="shared" ref="H2421" si="1345">SUM(H2422)</f>
        <v>0</v>
      </c>
      <c r="I2421" s="6">
        <f t="shared" ref="I2421" si="1346">SUM(I2422)</f>
        <v>0</v>
      </c>
      <c r="J2421" s="6">
        <f t="shared" ref="J2421" si="1347">SUM(J2422)</f>
        <v>0</v>
      </c>
      <c r="K2421" s="6">
        <f t="shared" ref="K2421" si="1348">SUM(K2422)</f>
        <v>0</v>
      </c>
      <c r="L2421" s="6">
        <f t="shared" ref="L2421" si="1349">SUM(L2422)</f>
        <v>0</v>
      </c>
    </row>
    <row r="2422" spans="1:12" ht="25.5" x14ac:dyDescent="0.2">
      <c r="A2422" s="8"/>
      <c r="B2422" s="166"/>
      <c r="C2422" s="415" t="s">
        <v>226</v>
      </c>
      <c r="D2422" s="416"/>
      <c r="E2422" s="166" t="s">
        <v>227</v>
      </c>
      <c r="F2422" s="8"/>
      <c r="G2422" s="8"/>
      <c r="H2422" s="8"/>
      <c r="I2422" s="8"/>
      <c r="J2422" s="8"/>
      <c r="K2422" s="8"/>
      <c r="L2422" s="8"/>
    </row>
    <row r="2423" spans="1:12" x14ac:dyDescent="0.2">
      <c r="A2423" s="15">
        <f>COUNT(A2424)</f>
        <v>0</v>
      </c>
      <c r="B2423" s="167" t="s">
        <v>36</v>
      </c>
      <c r="C2423" s="413"/>
      <c r="D2423" s="414"/>
      <c r="E2423" s="167"/>
      <c r="F2423" s="6">
        <f>SUM(F2424)</f>
        <v>0</v>
      </c>
      <c r="G2423" s="6">
        <f t="shared" ref="G2423" si="1350">SUM(G2424)</f>
        <v>0</v>
      </c>
      <c r="H2423" s="6">
        <f t="shared" ref="H2423" si="1351">SUM(H2424)</f>
        <v>0</v>
      </c>
      <c r="I2423" s="6">
        <f t="shared" ref="I2423" si="1352">SUM(I2424)</f>
        <v>0</v>
      </c>
      <c r="J2423" s="6">
        <f t="shared" ref="J2423" si="1353">SUM(J2424)</f>
        <v>0</v>
      </c>
      <c r="K2423" s="6">
        <f t="shared" ref="K2423" si="1354">SUM(K2424)</f>
        <v>0</v>
      </c>
      <c r="L2423" s="6">
        <f t="shared" ref="L2423" si="1355">SUM(L2424)</f>
        <v>0</v>
      </c>
    </row>
    <row r="2424" spans="1:12" ht="25.5" x14ac:dyDescent="0.2">
      <c r="A2424" s="8"/>
      <c r="B2424" s="166"/>
      <c r="C2424" s="415" t="s">
        <v>226</v>
      </c>
      <c r="D2424" s="416"/>
      <c r="E2424" s="166" t="s">
        <v>227</v>
      </c>
      <c r="F2424" s="8"/>
      <c r="G2424" s="8"/>
      <c r="H2424" s="8"/>
      <c r="I2424" s="8"/>
      <c r="J2424" s="8"/>
      <c r="K2424" s="8"/>
      <c r="L2424" s="8"/>
    </row>
    <row r="2425" spans="1:12" x14ac:dyDescent="0.2">
      <c r="A2425" s="16">
        <f>SUM(A2417+A2419+A2421+A2423)</f>
        <v>0</v>
      </c>
      <c r="B2425" s="17"/>
      <c r="C2425" s="417"/>
      <c r="D2425" s="418"/>
      <c r="E2425" s="17"/>
      <c r="F2425" s="164">
        <f>SUM(F2417+F2419+F2421+F2423)</f>
        <v>0</v>
      </c>
      <c r="G2425" s="164">
        <f t="shared" ref="G2425:L2425" si="1356">SUM(G2417+G2419+G2421+G2423)</f>
        <v>0</v>
      </c>
      <c r="H2425" s="164">
        <f t="shared" si="1356"/>
        <v>0</v>
      </c>
      <c r="I2425" s="164">
        <f t="shared" si="1356"/>
        <v>0</v>
      </c>
      <c r="J2425" s="164">
        <f t="shared" si="1356"/>
        <v>0</v>
      </c>
      <c r="K2425" s="164">
        <f t="shared" si="1356"/>
        <v>0</v>
      </c>
      <c r="L2425" s="164">
        <f t="shared" si="1356"/>
        <v>0</v>
      </c>
    </row>
    <row r="2426" spans="1:12" x14ac:dyDescent="0.2">
      <c r="A2426" s="2"/>
      <c r="B2426" s="2"/>
      <c r="C2426" s="421"/>
      <c r="D2426" s="421"/>
      <c r="E2426" s="2"/>
      <c r="F2426" s="2"/>
      <c r="G2426" s="2"/>
      <c r="H2426" s="2"/>
      <c r="I2426" s="2"/>
      <c r="J2426" s="2"/>
      <c r="K2426" s="2"/>
      <c r="L2426" s="2"/>
    </row>
    <row r="2427" spans="1:12" ht="12.75" customHeight="1" x14ac:dyDescent="0.2">
      <c r="A2427" s="427" t="s">
        <v>5</v>
      </c>
      <c r="B2427" s="427"/>
      <c r="C2427" s="427"/>
      <c r="D2427" s="427"/>
      <c r="E2427" s="2"/>
      <c r="F2427" s="435" t="s">
        <v>25</v>
      </c>
      <c r="G2427" s="435"/>
      <c r="H2427" s="435"/>
      <c r="I2427" s="435"/>
      <c r="J2427" s="435"/>
      <c r="K2427" s="435"/>
      <c r="L2427" s="435"/>
    </row>
    <row r="2428" spans="1:12" ht="12.75" customHeight="1" x14ac:dyDescent="0.2">
      <c r="A2428" s="11" t="s">
        <v>53</v>
      </c>
      <c r="B2428" s="11" t="s">
        <v>54</v>
      </c>
      <c r="C2428" s="428" t="s">
        <v>55</v>
      </c>
      <c r="D2428" s="429"/>
      <c r="E2428" s="11" t="s">
        <v>56</v>
      </c>
      <c r="F2428" s="434" t="s">
        <v>57</v>
      </c>
      <c r="G2428" s="388"/>
      <c r="H2428" s="388"/>
      <c r="I2428" s="389"/>
      <c r="J2428" s="12"/>
    </row>
    <row r="2429" spans="1:12" ht="25.5" customHeight="1" x14ac:dyDescent="0.2">
      <c r="A2429" s="13"/>
      <c r="B2429" s="13" t="s">
        <v>58</v>
      </c>
      <c r="C2429" s="419" t="s">
        <v>59</v>
      </c>
      <c r="D2429" s="420"/>
      <c r="E2429" s="14" t="s">
        <v>60</v>
      </c>
      <c r="F2429" s="12" t="s">
        <v>294</v>
      </c>
      <c r="G2429" s="12" t="s">
        <v>295</v>
      </c>
      <c r="H2429" s="18" t="s">
        <v>296</v>
      </c>
      <c r="I2429" s="12" t="s">
        <v>66</v>
      </c>
      <c r="J2429" s="12" t="s">
        <v>297</v>
      </c>
    </row>
    <row r="2430" spans="1:12" x14ac:dyDescent="0.2">
      <c r="A2430" s="15">
        <f>COUNT(A2431)</f>
        <v>0</v>
      </c>
      <c r="B2430" s="167" t="s">
        <v>33</v>
      </c>
      <c r="C2430" s="413"/>
      <c r="D2430" s="414"/>
      <c r="E2430" s="167"/>
      <c r="F2430" s="6">
        <f>SUM(F2431)</f>
        <v>0</v>
      </c>
      <c r="G2430" s="6">
        <f t="shared" ref="G2430" si="1357">SUM(G2431)</f>
        <v>0</v>
      </c>
      <c r="H2430" s="6">
        <f t="shared" ref="H2430" si="1358">SUM(H2431)</f>
        <v>0</v>
      </c>
      <c r="I2430" s="6">
        <f t="shared" ref="I2430" si="1359">SUM(I2431)</f>
        <v>0</v>
      </c>
      <c r="J2430" s="6">
        <f t="shared" ref="J2430" si="1360">SUM(J2431)</f>
        <v>0</v>
      </c>
    </row>
    <row r="2431" spans="1:12" ht="25.5" x14ac:dyDescent="0.2">
      <c r="A2431" s="8"/>
      <c r="B2431" s="166"/>
      <c r="C2431" s="415" t="s">
        <v>226</v>
      </c>
      <c r="D2431" s="416"/>
      <c r="E2431" s="166" t="s">
        <v>227</v>
      </c>
      <c r="F2431" s="8"/>
      <c r="G2431" s="8"/>
      <c r="H2431" s="8"/>
      <c r="I2431" s="8"/>
      <c r="J2431" s="8"/>
    </row>
    <row r="2432" spans="1:12" x14ac:dyDescent="0.2">
      <c r="A2432" s="15">
        <f>COUNT(A2433)</f>
        <v>0</v>
      </c>
      <c r="B2432" s="167" t="s">
        <v>34</v>
      </c>
      <c r="C2432" s="413"/>
      <c r="D2432" s="414"/>
      <c r="E2432" s="167"/>
      <c r="F2432" s="6">
        <f>SUM(F2433)</f>
        <v>0</v>
      </c>
      <c r="G2432" s="6">
        <f t="shared" ref="G2432" si="1361">SUM(G2433)</f>
        <v>0</v>
      </c>
      <c r="H2432" s="6">
        <f t="shared" ref="H2432" si="1362">SUM(H2433)</f>
        <v>0</v>
      </c>
      <c r="I2432" s="6">
        <f t="shared" ref="I2432" si="1363">SUM(I2433)</f>
        <v>0</v>
      </c>
      <c r="J2432" s="6">
        <f t="shared" ref="J2432" si="1364">SUM(J2433)</f>
        <v>0</v>
      </c>
    </row>
    <row r="2433" spans="1:12" ht="25.5" x14ac:dyDescent="0.2">
      <c r="A2433" s="8"/>
      <c r="B2433" s="166"/>
      <c r="C2433" s="415" t="s">
        <v>226</v>
      </c>
      <c r="D2433" s="416"/>
      <c r="E2433" s="166" t="s">
        <v>227</v>
      </c>
      <c r="F2433" s="8"/>
      <c r="G2433" s="8"/>
      <c r="H2433" s="8"/>
      <c r="I2433" s="8"/>
      <c r="J2433" s="8"/>
    </row>
    <row r="2434" spans="1:12" x14ac:dyDescent="0.2">
      <c r="A2434" s="15">
        <f>COUNT(A2435)</f>
        <v>0</v>
      </c>
      <c r="B2434" s="167" t="s">
        <v>35</v>
      </c>
      <c r="C2434" s="413"/>
      <c r="D2434" s="414"/>
      <c r="E2434" s="167"/>
      <c r="F2434" s="6">
        <f>SUM(F2435)</f>
        <v>0</v>
      </c>
      <c r="G2434" s="6">
        <f t="shared" ref="G2434" si="1365">SUM(G2435)</f>
        <v>0</v>
      </c>
      <c r="H2434" s="6">
        <f t="shared" ref="H2434" si="1366">SUM(H2435)</f>
        <v>0</v>
      </c>
      <c r="I2434" s="6">
        <f t="shared" ref="I2434" si="1367">SUM(I2435)</f>
        <v>0</v>
      </c>
      <c r="J2434" s="6">
        <f t="shared" ref="J2434" si="1368">SUM(J2435)</f>
        <v>0</v>
      </c>
    </row>
    <row r="2435" spans="1:12" ht="25.5" x14ac:dyDescent="0.2">
      <c r="A2435" s="8"/>
      <c r="B2435" s="166"/>
      <c r="C2435" s="415" t="s">
        <v>226</v>
      </c>
      <c r="D2435" s="416"/>
      <c r="E2435" s="166" t="s">
        <v>227</v>
      </c>
      <c r="F2435" s="8"/>
      <c r="G2435" s="8"/>
      <c r="H2435" s="8"/>
      <c r="I2435" s="8"/>
      <c r="J2435" s="8"/>
    </row>
    <row r="2436" spans="1:12" x14ac:dyDescent="0.2">
      <c r="A2436" s="15">
        <f>COUNT(A2437)</f>
        <v>0</v>
      </c>
      <c r="B2436" s="167" t="s">
        <v>36</v>
      </c>
      <c r="C2436" s="413"/>
      <c r="D2436" s="414"/>
      <c r="E2436" s="167"/>
      <c r="F2436" s="6">
        <f>SUM(F2437)</f>
        <v>0</v>
      </c>
      <c r="G2436" s="6">
        <f t="shared" ref="G2436" si="1369">SUM(G2437)</f>
        <v>0</v>
      </c>
      <c r="H2436" s="6">
        <f t="shared" ref="H2436" si="1370">SUM(H2437)</f>
        <v>0</v>
      </c>
      <c r="I2436" s="6">
        <f t="shared" ref="I2436" si="1371">SUM(I2437)</f>
        <v>0</v>
      </c>
      <c r="J2436" s="6">
        <f t="shared" ref="J2436" si="1372">SUM(J2437)</f>
        <v>0</v>
      </c>
    </row>
    <row r="2437" spans="1:12" ht="25.5" x14ac:dyDescent="0.2">
      <c r="A2437" s="8"/>
      <c r="B2437" s="166"/>
      <c r="C2437" s="415" t="s">
        <v>226</v>
      </c>
      <c r="D2437" s="416"/>
      <c r="E2437" s="166" t="s">
        <v>227</v>
      </c>
      <c r="F2437" s="8"/>
      <c r="G2437" s="8"/>
      <c r="H2437" s="8"/>
      <c r="I2437" s="8"/>
      <c r="J2437" s="8"/>
    </row>
    <row r="2438" spans="1:12" x14ac:dyDescent="0.2">
      <c r="A2438" s="16">
        <f>SUM(A2430+A2432+A2434+A2436)</f>
        <v>0</v>
      </c>
      <c r="B2438" s="17"/>
      <c r="C2438" s="417"/>
      <c r="D2438" s="418"/>
      <c r="E2438" s="17"/>
      <c r="F2438" s="164">
        <f>SUM(F2430+F2432+F2434+F2436)</f>
        <v>0</v>
      </c>
      <c r="G2438" s="164">
        <f t="shared" ref="G2438:J2438" si="1373">SUM(G2430+G2432+G2434+G2436)</f>
        <v>0</v>
      </c>
      <c r="H2438" s="164">
        <f t="shared" si="1373"/>
        <v>0</v>
      </c>
      <c r="I2438" s="164">
        <f t="shared" si="1373"/>
        <v>0</v>
      </c>
      <c r="J2438" s="164">
        <f t="shared" si="1373"/>
        <v>0</v>
      </c>
    </row>
    <row r="2439" spans="1:12" x14ac:dyDescent="0.2">
      <c r="A2439" s="2"/>
      <c r="B2439" s="2"/>
      <c r="C2439" s="421"/>
      <c r="D2439" s="421"/>
      <c r="E2439" s="2"/>
      <c r="F2439" s="2"/>
      <c r="G2439" s="2"/>
      <c r="H2439" s="2"/>
      <c r="I2439" s="2"/>
      <c r="J2439" s="2"/>
      <c r="K2439" s="2"/>
      <c r="L2439" s="2"/>
    </row>
    <row r="2440" spans="1:12" ht="12.75" customHeight="1" x14ac:dyDescent="0.2">
      <c r="A2440" s="427" t="s">
        <v>6</v>
      </c>
      <c r="B2440" s="427"/>
      <c r="C2440" s="427"/>
      <c r="D2440" s="427"/>
      <c r="E2440" s="2"/>
      <c r="F2440" s="435" t="s">
        <v>25</v>
      </c>
      <c r="G2440" s="435"/>
      <c r="H2440" s="435"/>
      <c r="I2440" s="435"/>
      <c r="J2440" s="435"/>
      <c r="K2440" s="435"/>
      <c r="L2440" s="435"/>
    </row>
    <row r="2441" spans="1:12" ht="12.75" customHeight="1" x14ac:dyDescent="0.2">
      <c r="A2441" s="11" t="s">
        <v>53</v>
      </c>
      <c r="B2441" s="11" t="s">
        <v>54</v>
      </c>
      <c r="C2441" s="428" t="s">
        <v>55</v>
      </c>
      <c r="D2441" s="429"/>
      <c r="E2441" s="19" t="s">
        <v>56</v>
      </c>
      <c r="F2441" s="434" t="s">
        <v>57</v>
      </c>
      <c r="G2441" s="388"/>
      <c r="H2441" s="389"/>
    </row>
    <row r="2442" spans="1:12" ht="25.5" customHeight="1" x14ac:dyDescent="0.2">
      <c r="A2442" s="13"/>
      <c r="B2442" s="13" t="s">
        <v>58</v>
      </c>
      <c r="C2442" s="419" t="s">
        <v>59</v>
      </c>
      <c r="D2442" s="420"/>
      <c r="E2442" s="14" t="s">
        <v>60</v>
      </c>
      <c r="F2442" s="12" t="s">
        <v>380</v>
      </c>
      <c r="G2442" s="12" t="s">
        <v>381</v>
      </c>
      <c r="H2442" s="12" t="s">
        <v>66</v>
      </c>
    </row>
    <row r="2443" spans="1:12" x14ac:dyDescent="0.2">
      <c r="A2443" s="15">
        <f>COUNT(A2444)</f>
        <v>0</v>
      </c>
      <c r="B2443" s="15">
        <v>1</v>
      </c>
      <c r="C2443" s="413"/>
      <c r="D2443" s="414"/>
      <c r="E2443" s="167"/>
      <c r="F2443" s="6">
        <f>SUM(F2444)</f>
        <v>0</v>
      </c>
      <c r="G2443" s="6">
        <f t="shared" ref="G2443" si="1374">SUM(G2444)</f>
        <v>0</v>
      </c>
      <c r="H2443" s="6">
        <f t="shared" ref="H2443" si="1375">SUM(H2444)</f>
        <v>0</v>
      </c>
    </row>
    <row r="2444" spans="1:12" ht="25.5" x14ac:dyDescent="0.2">
      <c r="A2444" s="8"/>
      <c r="B2444" s="174"/>
      <c r="C2444" s="415" t="s">
        <v>226</v>
      </c>
      <c r="D2444" s="416"/>
      <c r="E2444" s="166" t="s">
        <v>227</v>
      </c>
      <c r="F2444" s="8"/>
      <c r="G2444" s="8"/>
      <c r="H2444" s="8"/>
    </row>
    <row r="2445" spans="1:12" x14ac:dyDescent="0.2">
      <c r="A2445" s="15">
        <f>COUNT(A2446)</f>
        <v>0</v>
      </c>
      <c r="B2445" s="15">
        <v>2</v>
      </c>
      <c r="C2445" s="413"/>
      <c r="D2445" s="414"/>
      <c r="E2445" s="167"/>
      <c r="F2445" s="6">
        <f>SUM(F2446)</f>
        <v>0</v>
      </c>
      <c r="G2445" s="6">
        <f t="shared" ref="G2445" si="1376">SUM(G2446)</f>
        <v>0</v>
      </c>
      <c r="H2445" s="6">
        <f t="shared" ref="H2445" si="1377">SUM(H2446)</f>
        <v>0</v>
      </c>
    </row>
    <row r="2446" spans="1:12" ht="25.5" x14ac:dyDescent="0.2">
      <c r="A2446" s="8"/>
      <c r="B2446" s="174"/>
      <c r="C2446" s="415" t="s">
        <v>226</v>
      </c>
      <c r="D2446" s="416"/>
      <c r="E2446" s="166" t="s">
        <v>227</v>
      </c>
      <c r="F2446" s="8"/>
      <c r="G2446" s="8"/>
      <c r="H2446" s="8"/>
    </row>
    <row r="2447" spans="1:12" x14ac:dyDescent="0.2">
      <c r="A2447" s="15">
        <f>COUNT(A2448)</f>
        <v>0</v>
      </c>
      <c r="B2447" s="15">
        <v>3</v>
      </c>
      <c r="C2447" s="413"/>
      <c r="D2447" s="414"/>
      <c r="E2447" s="167"/>
      <c r="F2447" s="6">
        <f>SUM(F2448)</f>
        <v>0</v>
      </c>
      <c r="G2447" s="6">
        <f t="shared" ref="G2447" si="1378">SUM(G2448)</f>
        <v>0</v>
      </c>
      <c r="H2447" s="6">
        <f t="shared" ref="H2447" si="1379">SUM(H2448)</f>
        <v>0</v>
      </c>
    </row>
    <row r="2448" spans="1:12" ht="25.5" x14ac:dyDescent="0.2">
      <c r="A2448" s="8"/>
      <c r="B2448" s="174"/>
      <c r="C2448" s="415" t="s">
        <v>226</v>
      </c>
      <c r="D2448" s="416"/>
      <c r="E2448" s="166" t="s">
        <v>227</v>
      </c>
      <c r="F2448" s="8"/>
      <c r="G2448" s="8"/>
      <c r="H2448" s="8"/>
    </row>
    <row r="2449" spans="1:12" x14ac:dyDescent="0.2">
      <c r="A2449" s="15">
        <f>COUNT(A2450)</f>
        <v>0</v>
      </c>
      <c r="B2449" s="15">
        <v>4</v>
      </c>
      <c r="C2449" s="413"/>
      <c r="D2449" s="414"/>
      <c r="E2449" s="167"/>
      <c r="F2449" s="6">
        <f>SUM(F2450)</f>
        <v>0</v>
      </c>
      <c r="G2449" s="6">
        <f t="shared" ref="G2449" si="1380">SUM(G2450)</f>
        <v>0</v>
      </c>
      <c r="H2449" s="6">
        <f t="shared" ref="H2449" si="1381">SUM(H2450)</f>
        <v>0</v>
      </c>
    </row>
    <row r="2450" spans="1:12" ht="25.5" x14ac:dyDescent="0.2">
      <c r="A2450" s="8"/>
      <c r="B2450" s="174"/>
      <c r="C2450" s="415" t="s">
        <v>226</v>
      </c>
      <c r="D2450" s="416"/>
      <c r="E2450" s="166" t="s">
        <v>227</v>
      </c>
      <c r="F2450" s="8"/>
      <c r="G2450" s="8"/>
      <c r="H2450" s="8"/>
    </row>
    <row r="2451" spans="1:12" x14ac:dyDescent="0.2">
      <c r="A2451" s="16">
        <f>SUM(A2443+A2445+A2447+A2449)</f>
        <v>0</v>
      </c>
      <c r="B2451" s="16">
        <v>5</v>
      </c>
      <c r="C2451" s="417"/>
      <c r="D2451" s="418"/>
      <c r="E2451" s="17"/>
      <c r="F2451" s="164">
        <f>SUM(F2443+F2445+F2447+F2449)</f>
        <v>0</v>
      </c>
      <c r="G2451" s="164">
        <f t="shared" ref="G2451:H2451" si="1382">SUM(G2443+G2445+G2447+G2449)</f>
        <v>0</v>
      </c>
      <c r="H2451" s="164">
        <f t="shared" si="1382"/>
        <v>0</v>
      </c>
    </row>
    <row r="2452" spans="1:12" ht="25.5" x14ac:dyDescent="0.2">
      <c r="A2452" s="8"/>
      <c r="B2452" s="7"/>
      <c r="C2452" s="415" t="s">
        <v>226</v>
      </c>
      <c r="D2452" s="416"/>
      <c r="E2452" s="7" t="s">
        <v>227</v>
      </c>
      <c r="F2452" s="8"/>
      <c r="G2452" s="8"/>
      <c r="H2452" s="8"/>
    </row>
    <row r="2453" spans="1:12" x14ac:dyDescent="0.2">
      <c r="A2453" s="2"/>
      <c r="B2453" s="2"/>
      <c r="C2453" s="421"/>
      <c r="D2453" s="421"/>
      <c r="E2453" s="2"/>
      <c r="F2453" s="2"/>
      <c r="G2453" s="2"/>
      <c r="H2453" s="2"/>
      <c r="I2453" s="2"/>
      <c r="J2453" s="2"/>
      <c r="K2453" s="2"/>
      <c r="L2453" s="2"/>
    </row>
    <row r="2454" spans="1:12" x14ac:dyDescent="0.2">
      <c r="A2454" s="2"/>
      <c r="B2454" s="2"/>
      <c r="C2454" s="432"/>
      <c r="D2454" s="432"/>
      <c r="E2454" s="2"/>
      <c r="F2454" s="2"/>
      <c r="G2454" s="2"/>
      <c r="H2454" s="2"/>
      <c r="I2454" s="2"/>
      <c r="J2454" s="2"/>
      <c r="K2454" s="2"/>
      <c r="L2454" s="2"/>
    </row>
    <row r="2455" spans="1:12" ht="18" customHeight="1" x14ac:dyDescent="0.2">
      <c r="A2455" s="408" t="s">
        <v>26</v>
      </c>
      <c r="B2455" s="408"/>
      <c r="C2455" s="408"/>
      <c r="D2455" s="408"/>
      <c r="E2455" s="1"/>
      <c r="F2455" s="1"/>
      <c r="G2455" s="1"/>
      <c r="H2455" s="1"/>
      <c r="I2455" s="1"/>
      <c r="J2455" s="1"/>
      <c r="K2455" s="1"/>
      <c r="L2455" s="1"/>
    </row>
    <row r="2456" spans="1:12" x14ac:dyDescent="0.2">
      <c r="A2456" s="3"/>
      <c r="B2456" s="3"/>
      <c r="C2456" s="409"/>
      <c r="D2456" s="409"/>
      <c r="E2456" s="3"/>
      <c r="F2456" s="3"/>
      <c r="G2456" s="3"/>
      <c r="H2456" s="3"/>
      <c r="I2456" s="3"/>
      <c r="J2456" s="3"/>
      <c r="K2456" s="3"/>
      <c r="L2456" s="3"/>
    </row>
    <row r="2457" spans="1:12" ht="12.75" customHeight="1" x14ac:dyDescent="0.2">
      <c r="A2457" s="427" t="s">
        <v>1</v>
      </c>
      <c r="B2457" s="427"/>
      <c r="C2457" s="427"/>
      <c r="D2457" s="427"/>
      <c r="E2457" s="2"/>
      <c r="F2457" s="433" t="s">
        <v>26</v>
      </c>
      <c r="G2457" s="433"/>
      <c r="H2457" s="433"/>
      <c r="I2457" s="433"/>
      <c r="J2457" s="433"/>
      <c r="K2457" s="433"/>
      <c r="L2457" s="433"/>
    </row>
    <row r="2458" spans="1:12" ht="12.75" customHeight="1" x14ac:dyDescent="0.2">
      <c r="A2458" s="11" t="s">
        <v>53</v>
      </c>
      <c r="B2458" s="11" t="s">
        <v>54</v>
      </c>
      <c r="C2458" s="428" t="s">
        <v>55</v>
      </c>
      <c r="D2458" s="429"/>
      <c r="E2458" s="11" t="s">
        <v>56</v>
      </c>
      <c r="F2458" s="12"/>
      <c r="G2458" s="434" t="s">
        <v>57</v>
      </c>
      <c r="H2458" s="388"/>
      <c r="I2458" s="388"/>
      <c r="J2458" s="388"/>
      <c r="K2458" s="389"/>
      <c r="L2458" s="12"/>
    </row>
    <row r="2459" spans="1:12" ht="25.5" customHeight="1" x14ac:dyDescent="0.2">
      <c r="A2459" s="13"/>
      <c r="B2459" s="13" t="s">
        <v>58</v>
      </c>
      <c r="C2459" s="419" t="s">
        <v>59</v>
      </c>
      <c r="D2459" s="420"/>
      <c r="E2459" s="14" t="s">
        <v>60</v>
      </c>
      <c r="F2459" s="12" t="s">
        <v>61</v>
      </c>
      <c r="G2459" s="12" t="s">
        <v>62</v>
      </c>
      <c r="H2459" s="12" t="s">
        <v>63</v>
      </c>
      <c r="I2459" s="12" t="s">
        <v>64</v>
      </c>
      <c r="J2459" s="12" t="s">
        <v>65</v>
      </c>
      <c r="K2459" s="12" t="s">
        <v>66</v>
      </c>
      <c r="L2459" s="12" t="s">
        <v>67</v>
      </c>
    </row>
    <row r="2460" spans="1:12" x14ac:dyDescent="0.2">
      <c r="A2460" s="15">
        <f>COUNT(A2461)</f>
        <v>0</v>
      </c>
      <c r="B2460" s="167" t="s">
        <v>33</v>
      </c>
      <c r="C2460" s="413"/>
      <c r="D2460" s="414"/>
      <c r="E2460" s="167"/>
      <c r="F2460" s="6">
        <f>SUM(F2461)</f>
        <v>0</v>
      </c>
      <c r="G2460" s="6">
        <f t="shared" ref="G2460" si="1383">SUM(G2461)</f>
        <v>0</v>
      </c>
      <c r="H2460" s="6">
        <f t="shared" ref="H2460" si="1384">SUM(H2461)</f>
        <v>0</v>
      </c>
      <c r="I2460" s="6">
        <f t="shared" ref="I2460" si="1385">SUM(I2461)</f>
        <v>0</v>
      </c>
      <c r="J2460" s="6">
        <f t="shared" ref="J2460" si="1386">SUM(J2461)</f>
        <v>0</v>
      </c>
      <c r="K2460" s="6">
        <f t="shared" ref="K2460" si="1387">SUM(K2461)</f>
        <v>0</v>
      </c>
      <c r="L2460" s="6">
        <f t="shared" ref="L2460" si="1388">SUM(L2461)</f>
        <v>0</v>
      </c>
    </row>
    <row r="2461" spans="1:12" ht="25.5" x14ac:dyDescent="0.2">
      <c r="A2461" s="162"/>
      <c r="B2461" s="166"/>
      <c r="C2461" s="415" t="s">
        <v>226</v>
      </c>
      <c r="D2461" s="416"/>
      <c r="E2461" s="166" t="s">
        <v>227</v>
      </c>
      <c r="F2461" s="8"/>
      <c r="G2461" s="8"/>
      <c r="H2461" s="8"/>
      <c r="I2461" s="8"/>
      <c r="J2461" s="8"/>
      <c r="K2461" s="8"/>
      <c r="L2461" s="8"/>
    </row>
    <row r="2462" spans="1:12" x14ac:dyDescent="0.2">
      <c r="A2462" s="15">
        <f>COUNT(A2463:A2465)</f>
        <v>3</v>
      </c>
      <c r="B2462" s="5" t="s">
        <v>34</v>
      </c>
      <c r="C2462" s="413"/>
      <c r="D2462" s="414"/>
      <c r="E2462" s="5"/>
      <c r="F2462" s="6">
        <f>SUM(F2463:F2465)</f>
        <v>60</v>
      </c>
      <c r="G2462" s="6">
        <f t="shared" ref="G2462:L2462" si="1389">SUM(G2463:G2465)</f>
        <v>0</v>
      </c>
      <c r="H2462" s="6">
        <f t="shared" si="1389"/>
        <v>0</v>
      </c>
      <c r="I2462" s="6">
        <f t="shared" si="1389"/>
        <v>0</v>
      </c>
      <c r="J2462" s="6">
        <f t="shared" si="1389"/>
        <v>0</v>
      </c>
      <c r="K2462" s="6">
        <f t="shared" si="1389"/>
        <v>60</v>
      </c>
      <c r="L2462" s="6">
        <f t="shared" si="1389"/>
        <v>114</v>
      </c>
    </row>
    <row r="2463" spans="1:12" ht="38.25" customHeight="1" x14ac:dyDescent="0.2">
      <c r="A2463" s="162">
        <v>1</v>
      </c>
      <c r="B2463" s="7" t="s">
        <v>1751</v>
      </c>
      <c r="C2463" s="415" t="s">
        <v>1752</v>
      </c>
      <c r="D2463" s="416"/>
      <c r="E2463" s="7" t="s">
        <v>3489</v>
      </c>
      <c r="F2463" s="8">
        <v>20</v>
      </c>
      <c r="G2463" s="8"/>
      <c r="H2463" s="8"/>
      <c r="I2463" s="8"/>
      <c r="J2463" s="8"/>
      <c r="K2463" s="8">
        <v>20</v>
      </c>
      <c r="L2463" s="8">
        <v>39</v>
      </c>
    </row>
    <row r="2464" spans="1:12" ht="38.25" customHeight="1" x14ac:dyDescent="0.2">
      <c r="A2464" s="162">
        <v>1</v>
      </c>
      <c r="B2464" s="7" t="s">
        <v>1753</v>
      </c>
      <c r="C2464" s="415" t="s">
        <v>1754</v>
      </c>
      <c r="D2464" s="416"/>
      <c r="E2464" s="7" t="s">
        <v>3490</v>
      </c>
      <c r="F2464" s="8">
        <v>22</v>
      </c>
      <c r="G2464" s="8"/>
      <c r="H2464" s="8"/>
      <c r="I2464" s="8"/>
      <c r="J2464" s="8"/>
      <c r="K2464" s="8">
        <v>22</v>
      </c>
      <c r="L2464" s="8">
        <v>36</v>
      </c>
    </row>
    <row r="2465" spans="1:12" ht="38.25" customHeight="1" x14ac:dyDescent="0.2">
      <c r="A2465" s="162">
        <v>1</v>
      </c>
      <c r="B2465" s="7" t="s">
        <v>1755</v>
      </c>
      <c r="C2465" s="415" t="s">
        <v>1756</v>
      </c>
      <c r="D2465" s="416"/>
      <c r="E2465" s="7" t="s">
        <v>3491</v>
      </c>
      <c r="F2465" s="8">
        <v>18</v>
      </c>
      <c r="G2465" s="8"/>
      <c r="H2465" s="8"/>
      <c r="I2465" s="8"/>
      <c r="J2465" s="8"/>
      <c r="K2465" s="8">
        <v>18</v>
      </c>
      <c r="L2465" s="8">
        <v>39</v>
      </c>
    </row>
    <row r="2466" spans="1:12" x14ac:dyDescent="0.2">
      <c r="A2466" s="15">
        <f>COUNT(A2467:A2468)</f>
        <v>2</v>
      </c>
      <c r="B2466" s="5" t="s">
        <v>35</v>
      </c>
      <c r="C2466" s="413"/>
      <c r="D2466" s="414"/>
      <c r="E2466" s="5"/>
      <c r="F2466" s="6">
        <f>SUM(F2467:F2468)</f>
        <v>32</v>
      </c>
      <c r="G2466" s="6">
        <f t="shared" ref="G2466:L2466" si="1390">SUM(G2467:G2468)</f>
        <v>0</v>
      </c>
      <c r="H2466" s="6">
        <f t="shared" si="1390"/>
        <v>0</v>
      </c>
      <c r="I2466" s="6">
        <f t="shared" si="1390"/>
        <v>0</v>
      </c>
      <c r="J2466" s="6">
        <f t="shared" si="1390"/>
        <v>0</v>
      </c>
      <c r="K2466" s="6">
        <f t="shared" si="1390"/>
        <v>32</v>
      </c>
      <c r="L2466" s="6">
        <f t="shared" si="1390"/>
        <v>58</v>
      </c>
    </row>
    <row r="2467" spans="1:12" ht="38.25" customHeight="1" x14ac:dyDescent="0.2">
      <c r="A2467" s="162">
        <v>1</v>
      </c>
      <c r="B2467" s="7" t="s">
        <v>1757</v>
      </c>
      <c r="C2467" s="415" t="s">
        <v>1758</v>
      </c>
      <c r="D2467" s="416"/>
      <c r="E2467" s="7" t="s">
        <v>3492</v>
      </c>
      <c r="F2467" s="8">
        <v>18</v>
      </c>
      <c r="G2467" s="8"/>
      <c r="H2467" s="8"/>
      <c r="I2467" s="8"/>
      <c r="J2467" s="8"/>
      <c r="K2467" s="8">
        <v>18</v>
      </c>
      <c r="L2467" s="8">
        <v>31</v>
      </c>
    </row>
    <row r="2468" spans="1:12" ht="38.25" customHeight="1" x14ac:dyDescent="0.2">
      <c r="A2468" s="162">
        <v>1</v>
      </c>
      <c r="B2468" s="7" t="s">
        <v>1759</v>
      </c>
      <c r="C2468" s="415" t="s">
        <v>1760</v>
      </c>
      <c r="D2468" s="416"/>
      <c r="E2468" s="7" t="s">
        <v>3493</v>
      </c>
      <c r="F2468" s="8">
        <v>14</v>
      </c>
      <c r="G2468" s="8"/>
      <c r="H2468" s="8"/>
      <c r="I2468" s="8"/>
      <c r="J2468" s="8"/>
      <c r="K2468" s="8">
        <v>14</v>
      </c>
      <c r="L2468" s="8">
        <v>27</v>
      </c>
    </row>
    <row r="2469" spans="1:12" x14ac:dyDescent="0.2">
      <c r="A2469" s="15">
        <f>COUNT(A2470)</f>
        <v>0</v>
      </c>
      <c r="B2469" s="167" t="s">
        <v>36</v>
      </c>
      <c r="C2469" s="413"/>
      <c r="D2469" s="414"/>
      <c r="E2469" s="167"/>
      <c r="F2469" s="6">
        <f>SUM(F2470)</f>
        <v>0</v>
      </c>
      <c r="G2469" s="6">
        <f t="shared" ref="G2469" si="1391">SUM(G2470)</f>
        <v>0</v>
      </c>
      <c r="H2469" s="6">
        <f t="shared" ref="H2469" si="1392">SUM(H2470)</f>
        <v>0</v>
      </c>
      <c r="I2469" s="6">
        <f t="shared" ref="I2469" si="1393">SUM(I2470)</f>
        <v>0</v>
      </c>
      <c r="J2469" s="6">
        <f t="shared" ref="J2469" si="1394">SUM(J2470)</f>
        <v>0</v>
      </c>
      <c r="K2469" s="6">
        <f t="shared" ref="K2469" si="1395">SUM(K2470)</f>
        <v>0</v>
      </c>
      <c r="L2469" s="6">
        <f t="shared" ref="L2469" si="1396">SUM(L2470)</f>
        <v>0</v>
      </c>
    </row>
    <row r="2470" spans="1:12" ht="25.5" x14ac:dyDescent="0.2">
      <c r="A2470" s="162"/>
      <c r="B2470" s="166"/>
      <c r="C2470" s="415" t="s">
        <v>226</v>
      </c>
      <c r="D2470" s="416"/>
      <c r="E2470" s="166" t="s">
        <v>227</v>
      </c>
      <c r="F2470" s="8"/>
      <c r="G2470" s="8"/>
      <c r="H2470" s="8"/>
      <c r="I2470" s="8"/>
      <c r="J2470" s="8"/>
      <c r="K2470" s="8"/>
      <c r="L2470" s="8"/>
    </row>
    <row r="2471" spans="1:12" x14ac:dyDescent="0.2">
      <c r="A2471" s="16">
        <f>SUM(A2460+A2462+A2466+A2469)</f>
        <v>5</v>
      </c>
      <c r="B2471" s="17"/>
      <c r="C2471" s="417"/>
      <c r="D2471" s="418"/>
      <c r="E2471" s="17"/>
      <c r="F2471" s="9">
        <f>SUM(F2460+F2462+F2466+F2469)</f>
        <v>92</v>
      </c>
      <c r="G2471" s="164">
        <f t="shared" ref="G2471:L2471" si="1397">SUM(G2460+G2462+G2466+G2469)</f>
        <v>0</v>
      </c>
      <c r="H2471" s="164">
        <f t="shared" si="1397"/>
        <v>0</v>
      </c>
      <c r="I2471" s="164">
        <f t="shared" si="1397"/>
        <v>0</v>
      </c>
      <c r="J2471" s="164">
        <f t="shared" si="1397"/>
        <v>0</v>
      </c>
      <c r="K2471" s="164">
        <f t="shared" si="1397"/>
        <v>92</v>
      </c>
      <c r="L2471" s="164">
        <f t="shared" si="1397"/>
        <v>172</v>
      </c>
    </row>
    <row r="2472" spans="1:12" x14ac:dyDescent="0.2">
      <c r="A2472" s="2"/>
      <c r="B2472" s="2"/>
      <c r="C2472" s="421"/>
      <c r="D2472" s="421"/>
      <c r="E2472" s="2"/>
      <c r="F2472" s="2"/>
      <c r="G2472" s="2"/>
      <c r="H2472" s="2"/>
      <c r="I2472" s="2"/>
      <c r="J2472" s="2"/>
      <c r="K2472" s="2"/>
      <c r="L2472" s="2"/>
    </row>
    <row r="2473" spans="1:12" ht="12.75" customHeight="1" x14ac:dyDescent="0.2">
      <c r="A2473" s="427" t="s">
        <v>2</v>
      </c>
      <c r="B2473" s="427"/>
      <c r="C2473" s="427"/>
      <c r="D2473" s="427"/>
      <c r="E2473" s="2"/>
      <c r="F2473" s="433" t="s">
        <v>26</v>
      </c>
      <c r="G2473" s="433"/>
      <c r="H2473" s="433"/>
      <c r="I2473" s="433"/>
      <c r="J2473" s="433"/>
      <c r="K2473" s="433"/>
      <c r="L2473" s="433"/>
    </row>
    <row r="2474" spans="1:12" ht="12.75" customHeight="1" x14ac:dyDescent="0.2">
      <c r="A2474" s="11" t="s">
        <v>53</v>
      </c>
      <c r="B2474" s="11" t="s">
        <v>54</v>
      </c>
      <c r="C2474" s="428" t="s">
        <v>55</v>
      </c>
      <c r="D2474" s="429"/>
      <c r="E2474" s="11" t="s">
        <v>56</v>
      </c>
      <c r="F2474" s="12"/>
      <c r="G2474" s="434" t="s">
        <v>57</v>
      </c>
      <c r="H2474" s="388"/>
      <c r="I2474" s="388"/>
      <c r="J2474" s="388"/>
      <c r="K2474" s="389"/>
      <c r="L2474" s="12"/>
    </row>
    <row r="2475" spans="1:12" ht="25.5" customHeight="1" x14ac:dyDescent="0.2">
      <c r="A2475" s="13"/>
      <c r="B2475" s="13" t="s">
        <v>58</v>
      </c>
      <c r="C2475" s="419" t="s">
        <v>59</v>
      </c>
      <c r="D2475" s="420"/>
      <c r="E2475" s="14" t="s">
        <v>60</v>
      </c>
      <c r="F2475" s="12" t="s">
        <v>61</v>
      </c>
      <c r="G2475" s="12" t="s">
        <v>62</v>
      </c>
      <c r="H2475" s="12" t="s">
        <v>63</v>
      </c>
      <c r="I2475" s="12" t="s">
        <v>64</v>
      </c>
      <c r="J2475" s="12" t="s">
        <v>65</v>
      </c>
      <c r="K2475" s="12" t="s">
        <v>66</v>
      </c>
      <c r="L2475" s="12" t="s">
        <v>67</v>
      </c>
    </row>
    <row r="2476" spans="1:12" x14ac:dyDescent="0.2">
      <c r="A2476" s="15">
        <f>COUNT(A2477)</f>
        <v>0</v>
      </c>
      <c r="B2476" s="167" t="s">
        <v>33</v>
      </c>
      <c r="C2476" s="413"/>
      <c r="D2476" s="414"/>
      <c r="E2476" s="167"/>
      <c r="F2476" s="6">
        <f>SUM(F2477)</f>
        <v>0</v>
      </c>
      <c r="G2476" s="6">
        <f t="shared" ref="G2476" si="1398">SUM(G2477)</f>
        <v>0</v>
      </c>
      <c r="H2476" s="6">
        <f t="shared" ref="H2476" si="1399">SUM(H2477)</f>
        <v>0</v>
      </c>
      <c r="I2476" s="6">
        <f t="shared" ref="I2476" si="1400">SUM(I2477)</f>
        <v>0</v>
      </c>
      <c r="J2476" s="6">
        <f t="shared" ref="J2476" si="1401">SUM(J2477)</f>
        <v>0</v>
      </c>
      <c r="K2476" s="6">
        <f t="shared" ref="K2476" si="1402">SUM(K2477)</f>
        <v>0</v>
      </c>
      <c r="L2476" s="6">
        <f t="shared" ref="L2476" si="1403">SUM(L2477)</f>
        <v>0</v>
      </c>
    </row>
    <row r="2477" spans="1:12" ht="25.5" x14ac:dyDescent="0.2">
      <c r="A2477" s="8"/>
      <c r="B2477" s="166"/>
      <c r="C2477" s="415" t="s">
        <v>226</v>
      </c>
      <c r="D2477" s="416"/>
      <c r="E2477" s="166" t="s">
        <v>227</v>
      </c>
      <c r="F2477" s="8"/>
      <c r="G2477" s="8"/>
      <c r="H2477" s="8"/>
      <c r="I2477" s="8"/>
      <c r="J2477" s="8"/>
      <c r="K2477" s="8"/>
      <c r="L2477" s="8"/>
    </row>
    <row r="2478" spans="1:12" x14ac:dyDescent="0.2">
      <c r="A2478" s="15">
        <f>COUNT(A2479)</f>
        <v>0</v>
      </c>
      <c r="B2478" s="167" t="s">
        <v>34</v>
      </c>
      <c r="C2478" s="413"/>
      <c r="D2478" s="414"/>
      <c r="E2478" s="167"/>
      <c r="F2478" s="6">
        <f>SUM(F2479)</f>
        <v>0</v>
      </c>
      <c r="G2478" s="6">
        <f t="shared" ref="G2478" si="1404">SUM(G2479)</f>
        <v>0</v>
      </c>
      <c r="H2478" s="6">
        <f t="shared" ref="H2478" si="1405">SUM(H2479)</f>
        <v>0</v>
      </c>
      <c r="I2478" s="6">
        <f t="shared" ref="I2478" si="1406">SUM(I2479)</f>
        <v>0</v>
      </c>
      <c r="J2478" s="6">
        <f t="shared" ref="J2478" si="1407">SUM(J2479)</f>
        <v>0</v>
      </c>
      <c r="K2478" s="6">
        <f t="shared" ref="K2478" si="1408">SUM(K2479)</f>
        <v>0</v>
      </c>
      <c r="L2478" s="6">
        <f t="shared" ref="L2478" si="1409">SUM(L2479)</f>
        <v>0</v>
      </c>
    </row>
    <row r="2479" spans="1:12" ht="25.5" x14ac:dyDescent="0.2">
      <c r="A2479" s="8"/>
      <c r="B2479" s="166"/>
      <c r="C2479" s="415" t="s">
        <v>226</v>
      </c>
      <c r="D2479" s="416"/>
      <c r="E2479" s="166" t="s">
        <v>227</v>
      </c>
      <c r="F2479" s="8"/>
      <c r="G2479" s="8"/>
      <c r="H2479" s="8"/>
      <c r="I2479" s="8"/>
      <c r="J2479" s="8"/>
      <c r="K2479" s="8"/>
      <c r="L2479" s="8"/>
    </row>
    <row r="2480" spans="1:12" x14ac:dyDescent="0.2">
      <c r="A2480" s="15">
        <f>COUNT(A2481)</f>
        <v>0</v>
      </c>
      <c r="B2480" s="167" t="s">
        <v>35</v>
      </c>
      <c r="C2480" s="413"/>
      <c r="D2480" s="414"/>
      <c r="E2480" s="167"/>
      <c r="F2480" s="6">
        <f>SUM(F2481)</f>
        <v>0</v>
      </c>
      <c r="G2480" s="6">
        <f t="shared" ref="G2480" si="1410">SUM(G2481)</f>
        <v>0</v>
      </c>
      <c r="H2480" s="6">
        <f t="shared" ref="H2480" si="1411">SUM(H2481)</f>
        <v>0</v>
      </c>
      <c r="I2480" s="6">
        <f t="shared" ref="I2480" si="1412">SUM(I2481)</f>
        <v>0</v>
      </c>
      <c r="J2480" s="6">
        <f t="shared" ref="J2480" si="1413">SUM(J2481)</f>
        <v>0</v>
      </c>
      <c r="K2480" s="6">
        <f t="shared" ref="K2480" si="1414">SUM(K2481)</f>
        <v>0</v>
      </c>
      <c r="L2480" s="6">
        <f t="shared" ref="L2480" si="1415">SUM(L2481)</f>
        <v>0</v>
      </c>
    </row>
    <row r="2481" spans="1:12" ht="25.5" x14ac:dyDescent="0.2">
      <c r="A2481" s="8"/>
      <c r="B2481" s="166"/>
      <c r="C2481" s="415" t="s">
        <v>226</v>
      </c>
      <c r="D2481" s="416"/>
      <c r="E2481" s="166" t="s">
        <v>227</v>
      </c>
      <c r="F2481" s="8"/>
      <c r="G2481" s="8"/>
      <c r="H2481" s="8"/>
      <c r="I2481" s="8"/>
      <c r="J2481" s="8"/>
      <c r="K2481" s="8"/>
      <c r="L2481" s="8"/>
    </row>
    <row r="2482" spans="1:12" x14ac:dyDescent="0.2">
      <c r="A2482" s="15">
        <f>COUNT(A2483)</f>
        <v>0</v>
      </c>
      <c r="B2482" s="167" t="s">
        <v>36</v>
      </c>
      <c r="C2482" s="413"/>
      <c r="D2482" s="414"/>
      <c r="E2482" s="167"/>
      <c r="F2482" s="6">
        <f>SUM(F2483)</f>
        <v>0</v>
      </c>
      <c r="G2482" s="6">
        <f t="shared" ref="G2482" si="1416">SUM(G2483)</f>
        <v>0</v>
      </c>
      <c r="H2482" s="6">
        <f t="shared" ref="H2482" si="1417">SUM(H2483)</f>
        <v>0</v>
      </c>
      <c r="I2482" s="6">
        <f t="shared" ref="I2482" si="1418">SUM(I2483)</f>
        <v>0</v>
      </c>
      <c r="J2482" s="6">
        <f t="shared" ref="J2482" si="1419">SUM(J2483)</f>
        <v>0</v>
      </c>
      <c r="K2482" s="6">
        <f t="shared" ref="K2482" si="1420">SUM(K2483)</f>
        <v>0</v>
      </c>
      <c r="L2482" s="6">
        <f t="shared" ref="L2482" si="1421">SUM(L2483)</f>
        <v>0</v>
      </c>
    </row>
    <row r="2483" spans="1:12" ht="25.5" x14ac:dyDescent="0.2">
      <c r="A2483" s="8"/>
      <c r="B2483" s="166"/>
      <c r="C2483" s="415" t="s">
        <v>226</v>
      </c>
      <c r="D2483" s="416"/>
      <c r="E2483" s="166" t="s">
        <v>227</v>
      </c>
      <c r="F2483" s="8"/>
      <c r="G2483" s="8"/>
      <c r="H2483" s="8"/>
      <c r="I2483" s="8"/>
      <c r="J2483" s="8"/>
      <c r="K2483" s="8"/>
      <c r="L2483" s="8"/>
    </row>
    <row r="2484" spans="1:12" x14ac:dyDescent="0.2">
      <c r="A2484" s="16">
        <f>SUM(A2476+A2478+A2480+A2482)</f>
        <v>0</v>
      </c>
      <c r="B2484" s="17"/>
      <c r="C2484" s="417"/>
      <c r="D2484" s="418"/>
      <c r="E2484" s="17"/>
      <c r="F2484" s="164">
        <f>SUM(F2476+F2478+F2480+F2482)</f>
        <v>0</v>
      </c>
      <c r="G2484" s="164">
        <f t="shared" ref="G2484:L2484" si="1422">SUM(G2476+G2478+G2480+G2482)</f>
        <v>0</v>
      </c>
      <c r="H2484" s="164">
        <f t="shared" si="1422"/>
        <v>0</v>
      </c>
      <c r="I2484" s="164">
        <f t="shared" si="1422"/>
        <v>0</v>
      </c>
      <c r="J2484" s="164">
        <f t="shared" si="1422"/>
        <v>0</v>
      </c>
      <c r="K2484" s="164">
        <f t="shared" si="1422"/>
        <v>0</v>
      </c>
      <c r="L2484" s="164">
        <f t="shared" si="1422"/>
        <v>0</v>
      </c>
    </row>
    <row r="2485" spans="1:12" x14ac:dyDescent="0.2">
      <c r="A2485" s="2"/>
      <c r="B2485" s="2"/>
      <c r="C2485" s="421"/>
      <c r="D2485" s="421"/>
      <c r="E2485" s="2"/>
      <c r="F2485" s="2"/>
      <c r="G2485" s="2"/>
      <c r="H2485" s="2"/>
      <c r="I2485" s="2"/>
      <c r="J2485" s="2"/>
      <c r="K2485" s="2"/>
      <c r="L2485" s="2"/>
    </row>
    <row r="2486" spans="1:12" ht="12.75" customHeight="1" x14ac:dyDescent="0.2">
      <c r="A2486" s="427" t="s">
        <v>3</v>
      </c>
      <c r="B2486" s="427"/>
      <c r="C2486" s="427"/>
      <c r="D2486" s="427"/>
      <c r="E2486" s="2"/>
      <c r="F2486" s="433" t="s">
        <v>26</v>
      </c>
      <c r="G2486" s="433"/>
      <c r="H2486" s="433"/>
      <c r="I2486" s="433"/>
      <c r="J2486" s="433"/>
      <c r="K2486" s="433"/>
      <c r="L2486" s="433"/>
    </row>
    <row r="2487" spans="1:12" ht="12.75" customHeight="1" x14ac:dyDescent="0.2">
      <c r="A2487" s="11" t="s">
        <v>53</v>
      </c>
      <c r="B2487" s="11" t="s">
        <v>54</v>
      </c>
      <c r="C2487" s="428" t="s">
        <v>55</v>
      </c>
      <c r="D2487" s="429"/>
      <c r="E2487" s="11" t="s">
        <v>56</v>
      </c>
      <c r="F2487" s="12"/>
      <c r="G2487" s="434" t="s">
        <v>57</v>
      </c>
      <c r="H2487" s="388"/>
      <c r="I2487" s="388"/>
      <c r="J2487" s="388"/>
      <c r="K2487" s="389"/>
      <c r="L2487" s="12"/>
    </row>
    <row r="2488" spans="1:12" ht="25.5" customHeight="1" x14ac:dyDescent="0.2">
      <c r="A2488" s="13"/>
      <c r="B2488" s="13" t="s">
        <v>58</v>
      </c>
      <c r="C2488" s="419" t="s">
        <v>59</v>
      </c>
      <c r="D2488" s="420"/>
      <c r="E2488" s="14" t="s">
        <v>60</v>
      </c>
      <c r="F2488" s="12" t="s">
        <v>61</v>
      </c>
      <c r="G2488" s="12" t="s">
        <v>62</v>
      </c>
      <c r="H2488" s="12" t="s">
        <v>63</v>
      </c>
      <c r="I2488" s="12" t="s">
        <v>64</v>
      </c>
      <c r="J2488" s="12" t="s">
        <v>65</v>
      </c>
      <c r="K2488" s="12" t="s">
        <v>66</v>
      </c>
      <c r="L2488" s="12" t="s">
        <v>67</v>
      </c>
    </row>
    <row r="2489" spans="1:12" x14ac:dyDescent="0.2">
      <c r="A2489" s="15">
        <f>COUNT(A2490)</f>
        <v>0</v>
      </c>
      <c r="B2489" s="167" t="s">
        <v>33</v>
      </c>
      <c r="C2489" s="413"/>
      <c r="D2489" s="414"/>
      <c r="E2489" s="167"/>
      <c r="F2489" s="6">
        <f>SUM(F2490)</f>
        <v>0</v>
      </c>
      <c r="G2489" s="6">
        <f t="shared" ref="G2489" si="1423">SUM(G2490)</f>
        <v>0</v>
      </c>
      <c r="H2489" s="6">
        <f t="shared" ref="H2489" si="1424">SUM(H2490)</f>
        <v>0</v>
      </c>
      <c r="I2489" s="6">
        <f t="shared" ref="I2489" si="1425">SUM(I2490)</f>
        <v>0</v>
      </c>
      <c r="J2489" s="6">
        <f t="shared" ref="J2489" si="1426">SUM(J2490)</f>
        <v>0</v>
      </c>
      <c r="K2489" s="6">
        <f t="shared" ref="K2489" si="1427">SUM(K2490)</f>
        <v>0</v>
      </c>
      <c r="L2489" s="6">
        <f t="shared" ref="L2489" si="1428">SUM(L2490)</f>
        <v>0</v>
      </c>
    </row>
    <row r="2490" spans="1:12" ht="25.5" x14ac:dyDescent="0.2">
      <c r="A2490" s="8"/>
      <c r="B2490" s="166"/>
      <c r="C2490" s="415" t="s">
        <v>226</v>
      </c>
      <c r="D2490" s="416"/>
      <c r="E2490" s="166" t="s">
        <v>227</v>
      </c>
      <c r="F2490" s="8"/>
      <c r="G2490" s="8"/>
      <c r="H2490" s="8"/>
      <c r="I2490" s="8"/>
      <c r="J2490" s="8"/>
      <c r="K2490" s="8"/>
      <c r="L2490" s="8"/>
    </row>
    <row r="2491" spans="1:12" x14ac:dyDescent="0.2">
      <c r="A2491" s="15">
        <f>COUNT(A2492)</f>
        <v>0</v>
      </c>
      <c r="B2491" s="167" t="s">
        <v>34</v>
      </c>
      <c r="C2491" s="413"/>
      <c r="D2491" s="414"/>
      <c r="E2491" s="167"/>
      <c r="F2491" s="6">
        <f>SUM(F2492)</f>
        <v>0</v>
      </c>
      <c r="G2491" s="6">
        <f t="shared" ref="G2491" si="1429">SUM(G2492)</f>
        <v>0</v>
      </c>
      <c r="H2491" s="6">
        <f t="shared" ref="H2491" si="1430">SUM(H2492)</f>
        <v>0</v>
      </c>
      <c r="I2491" s="6">
        <f t="shared" ref="I2491" si="1431">SUM(I2492)</f>
        <v>0</v>
      </c>
      <c r="J2491" s="6">
        <f t="shared" ref="J2491" si="1432">SUM(J2492)</f>
        <v>0</v>
      </c>
      <c r="K2491" s="6">
        <f t="shared" ref="K2491" si="1433">SUM(K2492)</f>
        <v>0</v>
      </c>
      <c r="L2491" s="6">
        <f t="shared" ref="L2491" si="1434">SUM(L2492)</f>
        <v>0</v>
      </c>
    </row>
    <row r="2492" spans="1:12" ht="25.5" x14ac:dyDescent="0.2">
      <c r="A2492" s="8"/>
      <c r="B2492" s="166"/>
      <c r="C2492" s="415" t="s">
        <v>226</v>
      </c>
      <c r="D2492" s="416"/>
      <c r="E2492" s="166" t="s">
        <v>227</v>
      </c>
      <c r="F2492" s="8"/>
      <c r="G2492" s="8"/>
      <c r="H2492" s="8"/>
      <c r="I2492" s="8"/>
      <c r="J2492" s="8"/>
      <c r="K2492" s="8"/>
      <c r="L2492" s="8"/>
    </row>
    <row r="2493" spans="1:12" x14ac:dyDescent="0.2">
      <c r="A2493" s="15">
        <f>COUNT(A2494)</f>
        <v>0</v>
      </c>
      <c r="B2493" s="167" t="s">
        <v>35</v>
      </c>
      <c r="C2493" s="413"/>
      <c r="D2493" s="414"/>
      <c r="E2493" s="167"/>
      <c r="F2493" s="6">
        <f>SUM(F2494)</f>
        <v>0</v>
      </c>
      <c r="G2493" s="6">
        <f t="shared" ref="G2493" si="1435">SUM(G2494)</f>
        <v>0</v>
      </c>
      <c r="H2493" s="6">
        <f t="shared" ref="H2493" si="1436">SUM(H2494)</f>
        <v>0</v>
      </c>
      <c r="I2493" s="6">
        <f t="shared" ref="I2493" si="1437">SUM(I2494)</f>
        <v>0</v>
      </c>
      <c r="J2493" s="6">
        <f t="shared" ref="J2493" si="1438">SUM(J2494)</f>
        <v>0</v>
      </c>
      <c r="K2493" s="6">
        <f t="shared" ref="K2493" si="1439">SUM(K2494)</f>
        <v>0</v>
      </c>
      <c r="L2493" s="6">
        <f t="shared" ref="L2493" si="1440">SUM(L2494)</f>
        <v>0</v>
      </c>
    </row>
    <row r="2494" spans="1:12" ht="25.5" x14ac:dyDescent="0.2">
      <c r="A2494" s="8"/>
      <c r="B2494" s="166"/>
      <c r="C2494" s="415" t="s">
        <v>226</v>
      </c>
      <c r="D2494" s="416"/>
      <c r="E2494" s="166" t="s">
        <v>227</v>
      </c>
      <c r="F2494" s="8"/>
      <c r="G2494" s="8"/>
      <c r="H2494" s="8"/>
      <c r="I2494" s="8"/>
      <c r="J2494" s="8"/>
      <c r="K2494" s="8"/>
      <c r="L2494" s="8"/>
    </row>
    <row r="2495" spans="1:12" x14ac:dyDescent="0.2">
      <c r="A2495" s="15">
        <f>COUNT(A2496)</f>
        <v>0</v>
      </c>
      <c r="B2495" s="167" t="s">
        <v>36</v>
      </c>
      <c r="C2495" s="413"/>
      <c r="D2495" s="414"/>
      <c r="E2495" s="167"/>
      <c r="F2495" s="6">
        <f>SUM(F2496)</f>
        <v>0</v>
      </c>
      <c r="G2495" s="6">
        <f t="shared" ref="G2495" si="1441">SUM(G2496)</f>
        <v>0</v>
      </c>
      <c r="H2495" s="6">
        <f t="shared" ref="H2495" si="1442">SUM(H2496)</f>
        <v>0</v>
      </c>
      <c r="I2495" s="6">
        <f t="shared" ref="I2495" si="1443">SUM(I2496)</f>
        <v>0</v>
      </c>
      <c r="J2495" s="6">
        <f t="shared" ref="J2495" si="1444">SUM(J2496)</f>
        <v>0</v>
      </c>
      <c r="K2495" s="6">
        <f t="shared" ref="K2495" si="1445">SUM(K2496)</f>
        <v>0</v>
      </c>
      <c r="L2495" s="6">
        <f t="shared" ref="L2495" si="1446">SUM(L2496)</f>
        <v>0</v>
      </c>
    </row>
    <row r="2496" spans="1:12" ht="25.5" x14ac:dyDescent="0.2">
      <c r="A2496" s="8"/>
      <c r="B2496" s="166"/>
      <c r="C2496" s="415" t="s">
        <v>226</v>
      </c>
      <c r="D2496" s="416"/>
      <c r="E2496" s="166" t="s">
        <v>227</v>
      </c>
      <c r="F2496" s="8"/>
      <c r="G2496" s="8"/>
      <c r="H2496" s="8"/>
      <c r="I2496" s="8"/>
      <c r="J2496" s="8"/>
      <c r="K2496" s="8"/>
      <c r="L2496" s="8"/>
    </row>
    <row r="2497" spans="1:12" x14ac:dyDescent="0.2">
      <c r="A2497" s="16">
        <f>SUM(A2489+A2491+A2493+A2495)</f>
        <v>0</v>
      </c>
      <c r="B2497" s="17"/>
      <c r="C2497" s="417"/>
      <c r="D2497" s="418"/>
      <c r="E2497" s="17"/>
      <c r="F2497" s="164">
        <f>SUM(F2489+F2491+F2493+F2495)</f>
        <v>0</v>
      </c>
      <c r="G2497" s="164">
        <f t="shared" ref="G2497:L2497" si="1447">SUM(G2489+G2491+G2493+G2495)</f>
        <v>0</v>
      </c>
      <c r="H2497" s="164">
        <f t="shared" si="1447"/>
        <v>0</v>
      </c>
      <c r="I2497" s="164">
        <f t="shared" si="1447"/>
        <v>0</v>
      </c>
      <c r="J2497" s="164">
        <f t="shared" si="1447"/>
        <v>0</v>
      </c>
      <c r="K2497" s="164">
        <f t="shared" si="1447"/>
        <v>0</v>
      </c>
      <c r="L2497" s="164">
        <f t="shared" si="1447"/>
        <v>0</v>
      </c>
    </row>
    <row r="2498" spans="1:12" x14ac:dyDescent="0.2">
      <c r="A2498" s="2"/>
      <c r="B2498" s="2"/>
      <c r="C2498" s="421"/>
      <c r="D2498" s="421"/>
      <c r="E2498" s="2"/>
      <c r="F2498" s="2"/>
      <c r="G2498" s="2"/>
      <c r="H2498" s="2"/>
      <c r="I2498" s="2"/>
      <c r="J2498" s="2"/>
      <c r="K2498" s="2"/>
      <c r="L2498" s="2"/>
    </row>
    <row r="2499" spans="1:12" ht="12.75" customHeight="1" x14ac:dyDescent="0.2">
      <c r="A2499" s="427" t="s">
        <v>4</v>
      </c>
      <c r="B2499" s="427"/>
      <c r="C2499" s="427"/>
      <c r="D2499" s="427"/>
      <c r="E2499" s="2"/>
      <c r="F2499" s="433" t="s">
        <v>26</v>
      </c>
      <c r="G2499" s="433"/>
      <c r="H2499" s="433"/>
      <c r="I2499" s="433"/>
      <c r="J2499" s="433"/>
      <c r="K2499" s="433"/>
      <c r="L2499" s="433"/>
    </row>
    <row r="2500" spans="1:12" ht="12.75" customHeight="1" x14ac:dyDescent="0.2">
      <c r="A2500" s="11" t="s">
        <v>53</v>
      </c>
      <c r="B2500" s="11" t="s">
        <v>54</v>
      </c>
      <c r="C2500" s="428" t="s">
        <v>55</v>
      </c>
      <c r="D2500" s="429"/>
      <c r="E2500" s="11" t="s">
        <v>56</v>
      </c>
      <c r="F2500" s="12"/>
      <c r="G2500" s="434" t="s">
        <v>57</v>
      </c>
      <c r="H2500" s="388"/>
      <c r="I2500" s="388"/>
      <c r="J2500" s="388"/>
      <c r="K2500" s="389"/>
      <c r="L2500" s="12"/>
    </row>
    <row r="2501" spans="1:12" ht="25.5" customHeight="1" x14ac:dyDescent="0.2">
      <c r="A2501" s="13"/>
      <c r="B2501" s="13" t="s">
        <v>58</v>
      </c>
      <c r="C2501" s="419" t="s">
        <v>59</v>
      </c>
      <c r="D2501" s="420"/>
      <c r="E2501" s="14" t="s">
        <v>60</v>
      </c>
      <c r="F2501" s="12" t="s">
        <v>61</v>
      </c>
      <c r="G2501" s="12" t="s">
        <v>62</v>
      </c>
      <c r="H2501" s="12" t="s">
        <v>63</v>
      </c>
      <c r="I2501" s="12" t="s">
        <v>64</v>
      </c>
      <c r="J2501" s="12" t="s">
        <v>65</v>
      </c>
      <c r="K2501" s="12" t="s">
        <v>66</v>
      </c>
      <c r="L2501" s="12" t="s">
        <v>67</v>
      </c>
    </row>
    <row r="2502" spans="1:12" x14ac:dyDescent="0.2">
      <c r="A2502" s="15">
        <f>COUNT(A2503)</f>
        <v>0</v>
      </c>
      <c r="B2502" s="167" t="s">
        <v>33</v>
      </c>
      <c r="C2502" s="413"/>
      <c r="D2502" s="414"/>
      <c r="E2502" s="167"/>
      <c r="F2502" s="6">
        <f>SUM(F2503)</f>
        <v>0</v>
      </c>
      <c r="G2502" s="6">
        <f t="shared" ref="G2502" si="1448">SUM(G2503)</f>
        <v>0</v>
      </c>
      <c r="H2502" s="6">
        <f t="shared" ref="H2502" si="1449">SUM(H2503)</f>
        <v>0</v>
      </c>
      <c r="I2502" s="6">
        <f t="shared" ref="I2502" si="1450">SUM(I2503)</f>
        <v>0</v>
      </c>
      <c r="J2502" s="6">
        <f t="shared" ref="J2502" si="1451">SUM(J2503)</f>
        <v>0</v>
      </c>
      <c r="K2502" s="6">
        <f t="shared" ref="K2502" si="1452">SUM(K2503)</f>
        <v>0</v>
      </c>
      <c r="L2502" s="6">
        <f t="shared" ref="L2502" si="1453">SUM(L2503)</f>
        <v>0</v>
      </c>
    </row>
    <row r="2503" spans="1:12" ht="25.5" x14ac:dyDescent="0.2">
      <c r="A2503" s="8"/>
      <c r="B2503" s="166"/>
      <c r="C2503" s="415" t="s">
        <v>226</v>
      </c>
      <c r="D2503" s="416"/>
      <c r="E2503" s="166" t="s">
        <v>227</v>
      </c>
      <c r="F2503" s="8"/>
      <c r="G2503" s="8"/>
      <c r="H2503" s="8"/>
      <c r="I2503" s="8"/>
      <c r="J2503" s="8"/>
      <c r="K2503" s="8"/>
      <c r="L2503" s="8"/>
    </row>
    <row r="2504" spans="1:12" x14ac:dyDescent="0.2">
      <c r="A2504" s="15">
        <f>COUNT(A2505)</f>
        <v>0</v>
      </c>
      <c r="B2504" s="167" t="s">
        <v>34</v>
      </c>
      <c r="C2504" s="413"/>
      <c r="D2504" s="414"/>
      <c r="E2504" s="167"/>
      <c r="F2504" s="6">
        <f>SUM(F2505)</f>
        <v>0</v>
      </c>
      <c r="G2504" s="6">
        <f t="shared" ref="G2504" si="1454">SUM(G2505)</f>
        <v>0</v>
      </c>
      <c r="H2504" s="6">
        <f t="shared" ref="H2504" si="1455">SUM(H2505)</f>
        <v>0</v>
      </c>
      <c r="I2504" s="6">
        <f t="shared" ref="I2504" si="1456">SUM(I2505)</f>
        <v>0</v>
      </c>
      <c r="J2504" s="6">
        <f t="shared" ref="J2504" si="1457">SUM(J2505)</f>
        <v>0</v>
      </c>
      <c r="K2504" s="6">
        <f t="shared" ref="K2504" si="1458">SUM(K2505)</f>
        <v>0</v>
      </c>
      <c r="L2504" s="6">
        <f t="shared" ref="L2504" si="1459">SUM(L2505)</f>
        <v>0</v>
      </c>
    </row>
    <row r="2505" spans="1:12" ht="25.5" x14ac:dyDescent="0.2">
      <c r="A2505" s="8"/>
      <c r="B2505" s="166"/>
      <c r="C2505" s="415" t="s">
        <v>226</v>
      </c>
      <c r="D2505" s="416"/>
      <c r="E2505" s="166" t="s">
        <v>227</v>
      </c>
      <c r="F2505" s="8"/>
      <c r="G2505" s="8"/>
      <c r="H2505" s="8"/>
      <c r="I2505" s="8"/>
      <c r="J2505" s="8"/>
      <c r="K2505" s="8"/>
      <c r="L2505" s="8"/>
    </row>
    <row r="2506" spans="1:12" x14ac:dyDescent="0.2">
      <c r="A2506" s="15">
        <f>COUNT(A2507)</f>
        <v>0</v>
      </c>
      <c r="B2506" s="167" t="s">
        <v>35</v>
      </c>
      <c r="C2506" s="413"/>
      <c r="D2506" s="414"/>
      <c r="E2506" s="167"/>
      <c r="F2506" s="6">
        <f>SUM(F2507)</f>
        <v>0</v>
      </c>
      <c r="G2506" s="6">
        <f t="shared" ref="G2506" si="1460">SUM(G2507)</f>
        <v>0</v>
      </c>
      <c r="H2506" s="6">
        <f t="shared" ref="H2506" si="1461">SUM(H2507)</f>
        <v>0</v>
      </c>
      <c r="I2506" s="6">
        <f t="shared" ref="I2506" si="1462">SUM(I2507)</f>
        <v>0</v>
      </c>
      <c r="J2506" s="6">
        <f t="shared" ref="J2506" si="1463">SUM(J2507)</f>
        <v>0</v>
      </c>
      <c r="K2506" s="6">
        <f t="shared" ref="K2506" si="1464">SUM(K2507)</f>
        <v>0</v>
      </c>
      <c r="L2506" s="6">
        <f t="shared" ref="L2506" si="1465">SUM(L2507)</f>
        <v>0</v>
      </c>
    </row>
    <row r="2507" spans="1:12" ht="25.5" x14ac:dyDescent="0.2">
      <c r="A2507" s="8"/>
      <c r="B2507" s="166"/>
      <c r="C2507" s="415" t="s">
        <v>226</v>
      </c>
      <c r="D2507" s="416"/>
      <c r="E2507" s="166" t="s">
        <v>227</v>
      </c>
      <c r="F2507" s="8"/>
      <c r="G2507" s="8"/>
      <c r="H2507" s="8"/>
      <c r="I2507" s="8"/>
      <c r="J2507" s="8"/>
      <c r="K2507" s="8"/>
      <c r="L2507" s="8"/>
    </row>
    <row r="2508" spans="1:12" x14ac:dyDescent="0.2">
      <c r="A2508" s="15">
        <f>COUNT(A2509)</f>
        <v>0</v>
      </c>
      <c r="B2508" s="167" t="s">
        <v>36</v>
      </c>
      <c r="C2508" s="413"/>
      <c r="D2508" s="414"/>
      <c r="E2508" s="167"/>
      <c r="F2508" s="6">
        <f>SUM(F2509)</f>
        <v>0</v>
      </c>
      <c r="G2508" s="6">
        <f t="shared" ref="G2508" si="1466">SUM(G2509)</f>
        <v>0</v>
      </c>
      <c r="H2508" s="6">
        <f t="shared" ref="H2508" si="1467">SUM(H2509)</f>
        <v>0</v>
      </c>
      <c r="I2508" s="6">
        <f t="shared" ref="I2508" si="1468">SUM(I2509)</f>
        <v>0</v>
      </c>
      <c r="J2508" s="6">
        <f t="shared" ref="J2508" si="1469">SUM(J2509)</f>
        <v>0</v>
      </c>
      <c r="K2508" s="6">
        <f t="shared" ref="K2508" si="1470">SUM(K2509)</f>
        <v>0</v>
      </c>
      <c r="L2508" s="6">
        <f t="shared" ref="L2508" si="1471">SUM(L2509)</f>
        <v>0</v>
      </c>
    </row>
    <row r="2509" spans="1:12" ht="25.5" x14ac:dyDescent="0.2">
      <c r="A2509" s="8"/>
      <c r="B2509" s="166"/>
      <c r="C2509" s="415" t="s">
        <v>226</v>
      </c>
      <c r="D2509" s="416"/>
      <c r="E2509" s="166" t="s">
        <v>227</v>
      </c>
      <c r="F2509" s="8"/>
      <c r="G2509" s="8"/>
      <c r="H2509" s="8"/>
      <c r="I2509" s="8"/>
      <c r="J2509" s="8"/>
      <c r="K2509" s="8"/>
      <c r="L2509" s="8"/>
    </row>
    <row r="2510" spans="1:12" x14ac:dyDescent="0.2">
      <c r="A2510" s="16">
        <f>SUM(A2502+A2504+A2506+A2508)</f>
        <v>0</v>
      </c>
      <c r="B2510" s="17"/>
      <c r="C2510" s="417"/>
      <c r="D2510" s="418"/>
      <c r="E2510" s="17"/>
      <c r="F2510" s="164">
        <f>SUM(F2502+F2504+F2506+F2508)</f>
        <v>0</v>
      </c>
      <c r="G2510" s="164">
        <f t="shared" ref="G2510:L2510" si="1472">SUM(G2502+G2504+G2506+G2508)</f>
        <v>0</v>
      </c>
      <c r="H2510" s="164">
        <f t="shared" si="1472"/>
        <v>0</v>
      </c>
      <c r="I2510" s="164">
        <f t="shared" si="1472"/>
        <v>0</v>
      </c>
      <c r="J2510" s="164">
        <f t="shared" si="1472"/>
        <v>0</v>
      </c>
      <c r="K2510" s="164">
        <f t="shared" si="1472"/>
        <v>0</v>
      </c>
      <c r="L2510" s="164">
        <f t="shared" si="1472"/>
        <v>0</v>
      </c>
    </row>
    <row r="2511" spans="1:12" x14ac:dyDescent="0.2">
      <c r="A2511" s="2"/>
      <c r="B2511" s="2"/>
      <c r="C2511" s="421"/>
      <c r="D2511" s="421"/>
      <c r="E2511" s="2"/>
      <c r="F2511" s="2"/>
      <c r="G2511" s="2"/>
      <c r="H2511" s="2"/>
      <c r="I2511" s="2"/>
      <c r="J2511" s="2"/>
      <c r="K2511" s="2"/>
      <c r="L2511" s="2"/>
    </row>
    <row r="2512" spans="1:12" ht="12.75" customHeight="1" x14ac:dyDescent="0.2">
      <c r="A2512" s="427" t="s">
        <v>5</v>
      </c>
      <c r="B2512" s="427"/>
      <c r="C2512" s="427"/>
      <c r="D2512" s="427"/>
      <c r="E2512" s="2"/>
      <c r="F2512" s="435" t="s">
        <v>26</v>
      </c>
      <c r="G2512" s="435"/>
      <c r="H2512" s="435"/>
      <c r="I2512" s="435"/>
      <c r="J2512" s="435"/>
      <c r="K2512" s="435"/>
      <c r="L2512" s="435"/>
    </row>
    <row r="2513" spans="1:12" ht="12.75" customHeight="1" x14ac:dyDescent="0.2">
      <c r="A2513" s="11" t="s">
        <v>53</v>
      </c>
      <c r="B2513" s="11" t="s">
        <v>54</v>
      </c>
      <c r="C2513" s="428" t="s">
        <v>55</v>
      </c>
      <c r="D2513" s="429"/>
      <c r="E2513" s="11" t="s">
        <v>56</v>
      </c>
      <c r="F2513" s="434" t="s">
        <v>57</v>
      </c>
      <c r="G2513" s="388"/>
      <c r="H2513" s="388"/>
      <c r="I2513" s="389"/>
      <c r="J2513" s="12"/>
    </row>
    <row r="2514" spans="1:12" ht="25.5" customHeight="1" x14ac:dyDescent="0.2">
      <c r="A2514" s="13"/>
      <c r="B2514" s="13" t="s">
        <v>58</v>
      </c>
      <c r="C2514" s="419" t="s">
        <v>59</v>
      </c>
      <c r="D2514" s="420"/>
      <c r="E2514" s="14" t="s">
        <v>60</v>
      </c>
      <c r="F2514" s="12" t="s">
        <v>294</v>
      </c>
      <c r="G2514" s="12" t="s">
        <v>295</v>
      </c>
      <c r="H2514" s="18" t="s">
        <v>296</v>
      </c>
      <c r="I2514" s="12" t="s">
        <v>66</v>
      </c>
      <c r="J2514" s="12" t="s">
        <v>297</v>
      </c>
    </row>
    <row r="2515" spans="1:12" x14ac:dyDescent="0.2">
      <c r="A2515" s="15">
        <f>COUNT(A2516)</f>
        <v>0</v>
      </c>
      <c r="B2515" s="167" t="s">
        <v>33</v>
      </c>
      <c r="C2515" s="413"/>
      <c r="D2515" s="414"/>
      <c r="E2515" s="167"/>
      <c r="F2515" s="6">
        <f>SUM(F2516)</f>
        <v>0</v>
      </c>
      <c r="G2515" s="6">
        <f t="shared" ref="G2515" si="1473">SUM(G2516)</f>
        <v>0</v>
      </c>
      <c r="H2515" s="6">
        <f t="shared" ref="H2515" si="1474">SUM(H2516)</f>
        <v>0</v>
      </c>
      <c r="I2515" s="6">
        <f t="shared" ref="I2515" si="1475">SUM(I2516)</f>
        <v>0</v>
      </c>
      <c r="J2515" s="6">
        <f t="shared" ref="J2515" si="1476">SUM(J2516)</f>
        <v>0</v>
      </c>
    </row>
    <row r="2516" spans="1:12" ht="25.5" x14ac:dyDescent="0.2">
      <c r="A2516" s="8"/>
      <c r="B2516" s="166"/>
      <c r="C2516" s="415" t="s">
        <v>226</v>
      </c>
      <c r="D2516" s="416"/>
      <c r="E2516" s="166" t="s">
        <v>227</v>
      </c>
      <c r="F2516" s="8"/>
      <c r="G2516" s="8"/>
      <c r="H2516" s="8"/>
      <c r="I2516" s="8"/>
      <c r="J2516" s="8"/>
    </row>
    <row r="2517" spans="1:12" x14ac:dyDescent="0.2">
      <c r="A2517" s="15">
        <f>COUNT(A2518)</f>
        <v>0</v>
      </c>
      <c r="B2517" s="167" t="s">
        <v>34</v>
      </c>
      <c r="C2517" s="413"/>
      <c r="D2517" s="414"/>
      <c r="E2517" s="167"/>
      <c r="F2517" s="6">
        <f>SUM(F2518)</f>
        <v>0</v>
      </c>
      <c r="G2517" s="6">
        <f t="shared" ref="G2517" si="1477">SUM(G2518)</f>
        <v>0</v>
      </c>
      <c r="H2517" s="6">
        <f t="shared" ref="H2517" si="1478">SUM(H2518)</f>
        <v>0</v>
      </c>
      <c r="I2517" s="6">
        <f t="shared" ref="I2517" si="1479">SUM(I2518)</f>
        <v>0</v>
      </c>
      <c r="J2517" s="6">
        <f t="shared" ref="J2517" si="1480">SUM(J2518)</f>
        <v>0</v>
      </c>
    </row>
    <row r="2518" spans="1:12" ht="25.5" x14ac:dyDescent="0.2">
      <c r="A2518" s="8"/>
      <c r="B2518" s="166"/>
      <c r="C2518" s="415" t="s">
        <v>226</v>
      </c>
      <c r="D2518" s="416"/>
      <c r="E2518" s="166" t="s">
        <v>227</v>
      </c>
      <c r="F2518" s="8"/>
      <c r="G2518" s="8"/>
      <c r="H2518" s="8"/>
      <c r="I2518" s="8"/>
      <c r="J2518" s="8"/>
    </row>
    <row r="2519" spans="1:12" x14ac:dyDescent="0.2">
      <c r="A2519" s="15">
        <f>COUNT(A2520)</f>
        <v>0</v>
      </c>
      <c r="B2519" s="167" t="s">
        <v>35</v>
      </c>
      <c r="C2519" s="413"/>
      <c r="D2519" s="414"/>
      <c r="E2519" s="167"/>
      <c r="F2519" s="6">
        <f>SUM(F2520)</f>
        <v>0</v>
      </c>
      <c r="G2519" s="6">
        <f t="shared" ref="G2519" si="1481">SUM(G2520)</f>
        <v>0</v>
      </c>
      <c r="H2519" s="6">
        <f t="shared" ref="H2519" si="1482">SUM(H2520)</f>
        <v>0</v>
      </c>
      <c r="I2519" s="6">
        <f t="shared" ref="I2519" si="1483">SUM(I2520)</f>
        <v>0</v>
      </c>
      <c r="J2519" s="6">
        <f t="shared" ref="J2519" si="1484">SUM(J2520)</f>
        <v>0</v>
      </c>
    </row>
    <row r="2520" spans="1:12" ht="25.5" x14ac:dyDescent="0.2">
      <c r="A2520" s="8"/>
      <c r="B2520" s="166"/>
      <c r="C2520" s="415" t="s">
        <v>226</v>
      </c>
      <c r="D2520" s="416"/>
      <c r="E2520" s="166" t="s">
        <v>227</v>
      </c>
      <c r="F2520" s="8"/>
      <c r="G2520" s="8"/>
      <c r="H2520" s="8"/>
      <c r="I2520" s="8"/>
      <c r="J2520" s="8"/>
    </row>
    <row r="2521" spans="1:12" x14ac:dyDescent="0.2">
      <c r="A2521" s="15">
        <f>COUNT(A2522)</f>
        <v>0</v>
      </c>
      <c r="B2521" s="167" t="s">
        <v>36</v>
      </c>
      <c r="C2521" s="413"/>
      <c r="D2521" s="414"/>
      <c r="E2521" s="167"/>
      <c r="F2521" s="6">
        <f>SUM(F2522)</f>
        <v>0</v>
      </c>
      <c r="G2521" s="6">
        <f t="shared" ref="G2521" si="1485">SUM(G2522)</f>
        <v>0</v>
      </c>
      <c r="H2521" s="6">
        <f t="shared" ref="H2521" si="1486">SUM(H2522)</f>
        <v>0</v>
      </c>
      <c r="I2521" s="6">
        <f t="shared" ref="I2521" si="1487">SUM(I2522)</f>
        <v>0</v>
      </c>
      <c r="J2521" s="6">
        <f t="shared" ref="J2521" si="1488">SUM(J2522)</f>
        <v>0</v>
      </c>
    </row>
    <row r="2522" spans="1:12" ht="25.5" x14ac:dyDescent="0.2">
      <c r="A2522" s="8"/>
      <c r="B2522" s="166"/>
      <c r="C2522" s="415" t="s">
        <v>226</v>
      </c>
      <c r="D2522" s="416"/>
      <c r="E2522" s="166" t="s">
        <v>227</v>
      </c>
      <c r="F2522" s="8"/>
      <c r="G2522" s="8"/>
      <c r="H2522" s="8"/>
      <c r="I2522" s="8"/>
      <c r="J2522" s="8"/>
    </row>
    <row r="2523" spans="1:12" x14ac:dyDescent="0.2">
      <c r="A2523" s="16">
        <f>SUM(A2515+A2517+A2519+A2521)</f>
        <v>0</v>
      </c>
      <c r="B2523" s="17"/>
      <c r="C2523" s="417"/>
      <c r="D2523" s="418"/>
      <c r="E2523" s="17"/>
      <c r="F2523" s="164">
        <f>SUM(F2515+F2517+F2519+F2521)</f>
        <v>0</v>
      </c>
      <c r="G2523" s="164">
        <f t="shared" ref="G2523:J2523" si="1489">SUM(G2515+G2517+G2519+G2521)</f>
        <v>0</v>
      </c>
      <c r="H2523" s="164">
        <f t="shared" si="1489"/>
        <v>0</v>
      </c>
      <c r="I2523" s="164">
        <f t="shared" si="1489"/>
        <v>0</v>
      </c>
      <c r="J2523" s="164">
        <f t="shared" si="1489"/>
        <v>0</v>
      </c>
    </row>
    <row r="2524" spans="1:12" x14ac:dyDescent="0.2">
      <c r="A2524" s="2"/>
      <c r="B2524" s="2"/>
      <c r="C2524" s="421"/>
      <c r="D2524" s="421"/>
      <c r="E2524" s="2"/>
      <c r="F2524" s="2"/>
      <c r="G2524" s="2"/>
      <c r="H2524" s="2"/>
      <c r="I2524" s="2"/>
      <c r="J2524" s="2"/>
      <c r="K2524" s="2"/>
      <c r="L2524" s="2"/>
    </row>
    <row r="2525" spans="1:12" ht="12.75" customHeight="1" x14ac:dyDescent="0.2">
      <c r="A2525" s="427" t="s">
        <v>6</v>
      </c>
      <c r="B2525" s="427"/>
      <c r="C2525" s="427"/>
      <c r="D2525" s="427"/>
      <c r="E2525" s="2"/>
      <c r="F2525" s="435" t="s">
        <v>26</v>
      </c>
      <c r="G2525" s="435"/>
      <c r="H2525" s="435"/>
      <c r="I2525" s="435"/>
      <c r="J2525" s="435"/>
      <c r="K2525" s="435"/>
      <c r="L2525" s="435"/>
    </row>
    <row r="2526" spans="1:12" ht="12.75" customHeight="1" x14ac:dyDescent="0.2">
      <c r="A2526" s="11" t="s">
        <v>53</v>
      </c>
      <c r="B2526" s="11" t="s">
        <v>54</v>
      </c>
      <c r="C2526" s="428" t="s">
        <v>55</v>
      </c>
      <c r="D2526" s="429"/>
      <c r="E2526" s="19" t="s">
        <v>56</v>
      </c>
      <c r="F2526" s="434" t="s">
        <v>57</v>
      </c>
      <c r="G2526" s="388"/>
      <c r="H2526" s="389"/>
    </row>
    <row r="2527" spans="1:12" ht="25.5" customHeight="1" x14ac:dyDescent="0.2">
      <c r="A2527" s="13"/>
      <c r="B2527" s="13" t="s">
        <v>58</v>
      </c>
      <c r="C2527" s="419" t="s">
        <v>59</v>
      </c>
      <c r="D2527" s="420"/>
      <c r="E2527" s="14" t="s">
        <v>60</v>
      </c>
      <c r="F2527" s="12" t="s">
        <v>380</v>
      </c>
      <c r="G2527" s="12" t="s">
        <v>381</v>
      </c>
      <c r="H2527" s="12" t="s">
        <v>66</v>
      </c>
    </row>
    <row r="2528" spans="1:12" x14ac:dyDescent="0.2">
      <c r="A2528" s="15">
        <f>COUNT(A2529)</f>
        <v>0</v>
      </c>
      <c r="B2528" s="15">
        <v>1</v>
      </c>
      <c r="C2528" s="413"/>
      <c r="D2528" s="414"/>
      <c r="E2528" s="167"/>
      <c r="F2528" s="6">
        <f>SUM(F2529)</f>
        <v>0</v>
      </c>
      <c r="G2528" s="6">
        <f t="shared" ref="G2528" si="1490">SUM(G2529)</f>
        <v>0</v>
      </c>
      <c r="H2528" s="6">
        <f t="shared" ref="H2528" si="1491">SUM(H2529)</f>
        <v>0</v>
      </c>
    </row>
    <row r="2529" spans="1:12" ht="25.5" x14ac:dyDescent="0.2">
      <c r="A2529" s="8"/>
      <c r="B2529" s="174"/>
      <c r="C2529" s="415" t="s">
        <v>226</v>
      </c>
      <c r="D2529" s="416"/>
      <c r="E2529" s="166" t="s">
        <v>227</v>
      </c>
      <c r="F2529" s="8"/>
      <c r="G2529" s="8"/>
      <c r="H2529" s="8"/>
    </row>
    <row r="2530" spans="1:12" x14ac:dyDescent="0.2">
      <c r="A2530" s="15">
        <f>COUNT(A2531)</f>
        <v>0</v>
      </c>
      <c r="B2530" s="15">
        <v>2</v>
      </c>
      <c r="C2530" s="413"/>
      <c r="D2530" s="414"/>
      <c r="E2530" s="167"/>
      <c r="F2530" s="6">
        <f>SUM(F2531)</f>
        <v>0</v>
      </c>
      <c r="G2530" s="6">
        <f t="shared" ref="G2530" si="1492">SUM(G2531)</f>
        <v>0</v>
      </c>
      <c r="H2530" s="6">
        <f t="shared" ref="H2530" si="1493">SUM(H2531)</f>
        <v>0</v>
      </c>
    </row>
    <row r="2531" spans="1:12" ht="25.5" x14ac:dyDescent="0.2">
      <c r="A2531" s="8"/>
      <c r="B2531" s="174"/>
      <c r="C2531" s="415" t="s">
        <v>226</v>
      </c>
      <c r="D2531" s="416"/>
      <c r="E2531" s="166" t="s">
        <v>227</v>
      </c>
      <c r="F2531" s="8"/>
      <c r="G2531" s="8"/>
      <c r="H2531" s="8"/>
    </row>
    <row r="2532" spans="1:12" x14ac:dyDescent="0.2">
      <c r="A2532" s="15">
        <f>COUNT(A2533)</f>
        <v>0</v>
      </c>
      <c r="B2532" s="15">
        <v>3</v>
      </c>
      <c r="C2532" s="413"/>
      <c r="D2532" s="414"/>
      <c r="E2532" s="167"/>
      <c r="F2532" s="6">
        <f>SUM(F2533)</f>
        <v>0</v>
      </c>
      <c r="G2532" s="6">
        <f t="shared" ref="G2532" si="1494">SUM(G2533)</f>
        <v>0</v>
      </c>
      <c r="H2532" s="6">
        <f t="shared" ref="H2532" si="1495">SUM(H2533)</f>
        <v>0</v>
      </c>
    </row>
    <row r="2533" spans="1:12" ht="25.5" x14ac:dyDescent="0.2">
      <c r="A2533" s="8"/>
      <c r="B2533" s="174"/>
      <c r="C2533" s="415" t="s">
        <v>226</v>
      </c>
      <c r="D2533" s="416"/>
      <c r="E2533" s="166" t="s">
        <v>227</v>
      </c>
      <c r="F2533" s="8"/>
      <c r="G2533" s="8"/>
      <c r="H2533" s="8"/>
    </row>
    <row r="2534" spans="1:12" x14ac:dyDescent="0.2">
      <c r="A2534" s="15">
        <f>COUNT(A2535)</f>
        <v>0</v>
      </c>
      <c r="B2534" s="15">
        <v>4</v>
      </c>
      <c r="C2534" s="413"/>
      <c r="D2534" s="414"/>
      <c r="E2534" s="167"/>
      <c r="F2534" s="6">
        <f>SUM(F2535)</f>
        <v>0</v>
      </c>
      <c r="G2534" s="6">
        <f t="shared" ref="G2534" si="1496">SUM(G2535)</f>
        <v>0</v>
      </c>
      <c r="H2534" s="6">
        <f t="shared" ref="H2534" si="1497">SUM(H2535)</f>
        <v>0</v>
      </c>
    </row>
    <row r="2535" spans="1:12" ht="25.5" x14ac:dyDescent="0.2">
      <c r="A2535" s="8"/>
      <c r="B2535" s="174"/>
      <c r="C2535" s="415" t="s">
        <v>226</v>
      </c>
      <c r="D2535" s="416"/>
      <c r="E2535" s="166" t="s">
        <v>227</v>
      </c>
      <c r="F2535" s="8"/>
      <c r="G2535" s="8"/>
      <c r="H2535" s="8"/>
    </row>
    <row r="2536" spans="1:12" x14ac:dyDescent="0.2">
      <c r="A2536" s="16">
        <f>SUM(A2528+A2530+A2532+A2534)</f>
        <v>0</v>
      </c>
      <c r="B2536" s="16">
        <v>5</v>
      </c>
      <c r="C2536" s="417"/>
      <c r="D2536" s="418"/>
      <c r="E2536" s="17"/>
      <c r="F2536" s="164">
        <f>SUM(F2528+F2530+F2532+F2534)</f>
        <v>0</v>
      </c>
      <c r="G2536" s="164">
        <f t="shared" ref="G2536:H2536" si="1498">SUM(G2528+G2530+G2532+G2534)</f>
        <v>0</v>
      </c>
      <c r="H2536" s="164">
        <f t="shared" si="1498"/>
        <v>0</v>
      </c>
    </row>
    <row r="2537" spans="1:12" ht="25.5" x14ac:dyDescent="0.2">
      <c r="A2537" s="8"/>
      <c r="B2537" s="7"/>
      <c r="C2537" s="415" t="s">
        <v>226</v>
      </c>
      <c r="D2537" s="416"/>
      <c r="E2537" s="7" t="s">
        <v>227</v>
      </c>
      <c r="F2537" s="8"/>
      <c r="G2537" s="8"/>
      <c r="H2537" s="8"/>
    </row>
    <row r="2538" spans="1:12" x14ac:dyDescent="0.2">
      <c r="A2538" s="2"/>
      <c r="B2538" s="2"/>
      <c r="C2538" s="421"/>
      <c r="D2538" s="421"/>
      <c r="E2538" s="2"/>
      <c r="F2538" s="2"/>
      <c r="G2538" s="2"/>
      <c r="H2538" s="2"/>
      <c r="I2538" s="2"/>
      <c r="J2538" s="2"/>
      <c r="K2538" s="2"/>
      <c r="L2538" s="2"/>
    </row>
    <row r="2539" spans="1:12" x14ac:dyDescent="0.2">
      <c r="A2539" s="2"/>
      <c r="B2539" s="2"/>
      <c r="C2539" s="432"/>
      <c r="D2539" s="432"/>
      <c r="E2539" s="2"/>
      <c r="F2539" s="2"/>
      <c r="G2539" s="2"/>
      <c r="H2539" s="2"/>
      <c r="I2539" s="2"/>
      <c r="J2539" s="2"/>
      <c r="K2539" s="2"/>
      <c r="L2539" s="2"/>
    </row>
    <row r="2540" spans="1:12" ht="18" customHeight="1" x14ac:dyDescent="0.2">
      <c r="A2540" s="408" t="s">
        <v>27</v>
      </c>
      <c r="B2540" s="408"/>
      <c r="C2540" s="408"/>
      <c r="D2540" s="408"/>
      <c r="E2540" s="1"/>
      <c r="F2540" s="1"/>
      <c r="G2540" s="1"/>
      <c r="H2540" s="1"/>
      <c r="I2540" s="1"/>
      <c r="J2540" s="1"/>
      <c r="K2540" s="1"/>
      <c r="L2540" s="1"/>
    </row>
    <row r="2541" spans="1:12" x14ac:dyDescent="0.2">
      <c r="A2541" s="3"/>
      <c r="B2541" s="3"/>
      <c r="C2541" s="409"/>
      <c r="D2541" s="409"/>
      <c r="E2541" s="3"/>
      <c r="F2541" s="3"/>
      <c r="G2541" s="3"/>
      <c r="H2541" s="3"/>
      <c r="I2541" s="3"/>
      <c r="J2541" s="3"/>
      <c r="K2541" s="3"/>
      <c r="L2541" s="3"/>
    </row>
    <row r="2542" spans="1:12" ht="12.75" customHeight="1" x14ac:dyDescent="0.2">
      <c r="A2542" s="427" t="s">
        <v>1</v>
      </c>
      <c r="B2542" s="427"/>
      <c r="C2542" s="427"/>
      <c r="D2542" s="427"/>
      <c r="E2542" s="2"/>
      <c r="F2542" s="433" t="s">
        <v>27</v>
      </c>
      <c r="G2542" s="433"/>
      <c r="H2542" s="433"/>
      <c r="I2542" s="433"/>
      <c r="J2542" s="433"/>
      <c r="K2542" s="433"/>
      <c r="L2542" s="433"/>
    </row>
    <row r="2543" spans="1:12" ht="12.75" customHeight="1" x14ac:dyDescent="0.2">
      <c r="A2543" s="11" t="s">
        <v>53</v>
      </c>
      <c r="B2543" s="11" t="s">
        <v>54</v>
      </c>
      <c r="C2543" s="428" t="s">
        <v>55</v>
      </c>
      <c r="D2543" s="429"/>
      <c r="E2543" s="11" t="s">
        <v>56</v>
      </c>
      <c r="F2543" s="12"/>
      <c r="G2543" s="434" t="s">
        <v>57</v>
      </c>
      <c r="H2543" s="388"/>
      <c r="I2543" s="388"/>
      <c r="J2543" s="388"/>
      <c r="K2543" s="389"/>
      <c r="L2543" s="12"/>
    </row>
    <row r="2544" spans="1:12" ht="25.5" customHeight="1" x14ac:dyDescent="0.2">
      <c r="A2544" s="13"/>
      <c r="B2544" s="13" t="s">
        <v>58</v>
      </c>
      <c r="C2544" s="419" t="s">
        <v>59</v>
      </c>
      <c r="D2544" s="420"/>
      <c r="E2544" s="14" t="s">
        <v>60</v>
      </c>
      <c r="F2544" s="12" t="s">
        <v>61</v>
      </c>
      <c r="G2544" s="12" t="s">
        <v>62</v>
      </c>
      <c r="H2544" s="12" t="s">
        <v>63</v>
      </c>
      <c r="I2544" s="12" t="s">
        <v>64</v>
      </c>
      <c r="J2544" s="12" t="s">
        <v>65</v>
      </c>
      <c r="K2544" s="12" t="s">
        <v>66</v>
      </c>
      <c r="L2544" s="12" t="s">
        <v>67</v>
      </c>
    </row>
    <row r="2545" spans="1:12" x14ac:dyDescent="0.2">
      <c r="A2545" s="15">
        <f>COUNT(A2546)</f>
        <v>0</v>
      </c>
      <c r="B2545" s="167" t="s">
        <v>33</v>
      </c>
      <c r="C2545" s="413"/>
      <c r="D2545" s="414"/>
      <c r="E2545" s="167"/>
      <c r="F2545" s="6">
        <f>SUM(F2546)</f>
        <v>0</v>
      </c>
      <c r="G2545" s="6">
        <f t="shared" ref="G2545" si="1499">SUM(G2546)</f>
        <v>0</v>
      </c>
      <c r="H2545" s="6">
        <f t="shared" ref="H2545" si="1500">SUM(H2546)</f>
        <v>0</v>
      </c>
      <c r="I2545" s="6">
        <f t="shared" ref="I2545" si="1501">SUM(I2546)</f>
        <v>0</v>
      </c>
      <c r="J2545" s="6">
        <f t="shared" ref="J2545" si="1502">SUM(J2546)</f>
        <v>0</v>
      </c>
      <c r="K2545" s="6">
        <f t="shared" ref="K2545" si="1503">SUM(K2546)</f>
        <v>0</v>
      </c>
      <c r="L2545" s="6">
        <f t="shared" ref="L2545" si="1504">SUM(L2546)</f>
        <v>0</v>
      </c>
    </row>
    <row r="2546" spans="1:12" ht="25.5" x14ac:dyDescent="0.2">
      <c r="A2546" s="8"/>
      <c r="B2546" s="166"/>
      <c r="C2546" s="415" t="s">
        <v>226</v>
      </c>
      <c r="D2546" s="416"/>
      <c r="E2546" s="166" t="s">
        <v>227</v>
      </c>
      <c r="F2546" s="8"/>
      <c r="G2546" s="8"/>
      <c r="H2546" s="8"/>
      <c r="I2546" s="8"/>
      <c r="J2546" s="8"/>
      <c r="K2546" s="8"/>
      <c r="L2546" s="8"/>
    </row>
    <row r="2547" spans="1:12" x14ac:dyDescent="0.2">
      <c r="A2547" s="15">
        <f>COUNT(A2548:A2550)</f>
        <v>3</v>
      </c>
      <c r="B2547" s="5" t="s">
        <v>34</v>
      </c>
      <c r="C2547" s="413"/>
      <c r="D2547" s="414"/>
      <c r="E2547" s="5"/>
      <c r="F2547" s="6">
        <f t="shared" ref="F2547:L2547" si="1505">SUM(F2548:F2550)</f>
        <v>153</v>
      </c>
      <c r="G2547" s="6">
        <f t="shared" si="1505"/>
        <v>2</v>
      </c>
      <c r="H2547" s="6">
        <f t="shared" si="1505"/>
        <v>7</v>
      </c>
      <c r="I2547" s="6">
        <f t="shared" si="1505"/>
        <v>0</v>
      </c>
      <c r="J2547" s="6">
        <f t="shared" si="1505"/>
        <v>0</v>
      </c>
      <c r="K2547" s="6">
        <f t="shared" si="1505"/>
        <v>162</v>
      </c>
      <c r="L2547" s="6">
        <f t="shared" si="1505"/>
        <v>296</v>
      </c>
    </row>
    <row r="2548" spans="1:12" ht="38.25" customHeight="1" x14ac:dyDescent="0.2">
      <c r="A2548" s="162">
        <v>1</v>
      </c>
      <c r="B2548" s="7" t="s">
        <v>1761</v>
      </c>
      <c r="C2548" s="415" t="s">
        <v>1762</v>
      </c>
      <c r="D2548" s="416"/>
      <c r="E2548" s="7" t="s">
        <v>3494</v>
      </c>
      <c r="F2548" s="8">
        <v>68</v>
      </c>
      <c r="G2548" s="8"/>
      <c r="H2548" s="8"/>
      <c r="I2548" s="8"/>
      <c r="J2548" s="8"/>
      <c r="K2548" s="8">
        <v>68</v>
      </c>
      <c r="L2548" s="8">
        <v>116</v>
      </c>
    </row>
    <row r="2549" spans="1:12" ht="38.25" customHeight="1" x14ac:dyDescent="0.2">
      <c r="A2549" s="162">
        <v>1</v>
      </c>
      <c r="B2549" s="7" t="s">
        <v>1764</v>
      </c>
      <c r="C2549" s="415" t="s">
        <v>1765</v>
      </c>
      <c r="D2549" s="416"/>
      <c r="E2549" s="7" t="s">
        <v>3495</v>
      </c>
      <c r="F2549" s="8">
        <v>47</v>
      </c>
      <c r="G2549" s="8">
        <v>2</v>
      </c>
      <c r="H2549" s="8">
        <v>1</v>
      </c>
      <c r="I2549" s="8"/>
      <c r="J2549" s="8"/>
      <c r="K2549" s="8">
        <v>50</v>
      </c>
      <c r="L2549" s="8">
        <v>93</v>
      </c>
    </row>
    <row r="2550" spans="1:12" ht="38.25" customHeight="1" x14ac:dyDescent="0.2">
      <c r="A2550" s="162">
        <v>1</v>
      </c>
      <c r="B2550" s="7" t="s">
        <v>1766</v>
      </c>
      <c r="C2550" s="415" t="s">
        <v>1767</v>
      </c>
      <c r="D2550" s="416"/>
      <c r="E2550" s="7" t="s">
        <v>3496</v>
      </c>
      <c r="F2550" s="8">
        <v>38</v>
      </c>
      <c r="G2550" s="8"/>
      <c r="H2550" s="8">
        <v>6</v>
      </c>
      <c r="I2550" s="8"/>
      <c r="J2550" s="8"/>
      <c r="K2550" s="8">
        <v>44</v>
      </c>
      <c r="L2550" s="8">
        <v>87</v>
      </c>
    </row>
    <row r="2551" spans="1:12" x14ac:dyDescent="0.2">
      <c r="A2551" s="15">
        <f>COUNT(A2552)</f>
        <v>1</v>
      </c>
      <c r="B2551" s="5" t="s">
        <v>35</v>
      </c>
      <c r="C2551" s="413"/>
      <c r="D2551" s="414"/>
      <c r="E2551" s="5"/>
      <c r="F2551" s="6">
        <f>SUM(F2552)</f>
        <v>14</v>
      </c>
      <c r="G2551" s="6">
        <f t="shared" ref="G2551:L2551" si="1506">SUM(G2552)</f>
        <v>0</v>
      </c>
      <c r="H2551" s="6">
        <f t="shared" si="1506"/>
        <v>2</v>
      </c>
      <c r="I2551" s="6">
        <f t="shared" si="1506"/>
        <v>0</v>
      </c>
      <c r="J2551" s="6">
        <f t="shared" si="1506"/>
        <v>0</v>
      </c>
      <c r="K2551" s="6">
        <f t="shared" si="1506"/>
        <v>16</v>
      </c>
      <c r="L2551" s="6">
        <f t="shared" si="1506"/>
        <v>23</v>
      </c>
    </row>
    <row r="2552" spans="1:12" ht="38.25" customHeight="1" x14ac:dyDescent="0.2">
      <c r="A2552" s="162">
        <v>1</v>
      </c>
      <c r="B2552" s="7" t="s">
        <v>2293</v>
      </c>
      <c r="C2552" s="415" t="s">
        <v>1763</v>
      </c>
      <c r="D2552" s="416"/>
      <c r="E2552" s="7" t="s">
        <v>3549</v>
      </c>
      <c r="F2552" s="8">
        <v>14</v>
      </c>
      <c r="G2552" s="8"/>
      <c r="H2552" s="8">
        <v>2</v>
      </c>
      <c r="I2552" s="8"/>
      <c r="J2552" s="8"/>
      <c r="K2552" s="8">
        <v>16</v>
      </c>
      <c r="L2552" s="8">
        <v>23</v>
      </c>
    </row>
    <row r="2553" spans="1:12" x14ac:dyDescent="0.2">
      <c r="A2553" s="15">
        <f>COUNT(A2554)</f>
        <v>0</v>
      </c>
      <c r="B2553" s="167" t="s">
        <v>36</v>
      </c>
      <c r="C2553" s="413"/>
      <c r="D2553" s="414"/>
      <c r="E2553" s="167"/>
      <c r="F2553" s="6">
        <f>SUM(F2554)</f>
        <v>0</v>
      </c>
      <c r="G2553" s="6">
        <f t="shared" ref="G2553" si="1507">SUM(G2554)</f>
        <v>0</v>
      </c>
      <c r="H2553" s="6">
        <f t="shared" ref="H2553" si="1508">SUM(H2554)</f>
        <v>0</v>
      </c>
      <c r="I2553" s="6">
        <f t="shared" ref="I2553" si="1509">SUM(I2554)</f>
        <v>0</v>
      </c>
      <c r="J2553" s="6">
        <f t="shared" ref="J2553" si="1510">SUM(J2554)</f>
        <v>0</v>
      </c>
      <c r="K2553" s="6">
        <f t="shared" ref="K2553" si="1511">SUM(K2554)</f>
        <v>0</v>
      </c>
      <c r="L2553" s="6">
        <f t="shared" ref="L2553" si="1512">SUM(L2554)</f>
        <v>0</v>
      </c>
    </row>
    <row r="2554" spans="1:12" ht="25.5" x14ac:dyDescent="0.2">
      <c r="A2554" s="8"/>
      <c r="B2554" s="166"/>
      <c r="C2554" s="415" t="s">
        <v>226</v>
      </c>
      <c r="D2554" s="416"/>
      <c r="E2554" s="166" t="s">
        <v>227</v>
      </c>
      <c r="F2554" s="8"/>
      <c r="G2554" s="8"/>
      <c r="H2554" s="8"/>
      <c r="I2554" s="8"/>
      <c r="J2554" s="8"/>
      <c r="K2554" s="8"/>
      <c r="L2554" s="8"/>
    </row>
    <row r="2555" spans="1:12" x14ac:dyDescent="0.2">
      <c r="A2555" s="16">
        <f>SUM(A2545+A2547+A2551+A2553)</f>
        <v>4</v>
      </c>
      <c r="B2555" s="17"/>
      <c r="C2555" s="417"/>
      <c r="D2555" s="418"/>
      <c r="E2555" s="17"/>
      <c r="F2555" s="9">
        <f t="shared" ref="F2555:L2555" si="1513">SUM(F2545+F2547+F2551+F2553)</f>
        <v>167</v>
      </c>
      <c r="G2555" s="164">
        <f t="shared" si="1513"/>
        <v>2</v>
      </c>
      <c r="H2555" s="164">
        <f t="shared" si="1513"/>
        <v>9</v>
      </c>
      <c r="I2555" s="164">
        <f t="shared" si="1513"/>
        <v>0</v>
      </c>
      <c r="J2555" s="164">
        <f t="shared" si="1513"/>
        <v>0</v>
      </c>
      <c r="K2555" s="164">
        <f t="shared" si="1513"/>
        <v>178</v>
      </c>
      <c r="L2555" s="164">
        <f t="shared" si="1513"/>
        <v>319</v>
      </c>
    </row>
    <row r="2556" spans="1:12" x14ac:dyDescent="0.2">
      <c r="A2556" s="2"/>
      <c r="B2556" s="2"/>
      <c r="C2556" s="421"/>
      <c r="D2556" s="421"/>
      <c r="E2556" s="2"/>
      <c r="F2556" s="2"/>
      <c r="G2556" s="2"/>
      <c r="H2556" s="2"/>
      <c r="I2556" s="2"/>
      <c r="J2556" s="2"/>
      <c r="K2556" s="2"/>
      <c r="L2556" s="2"/>
    </row>
    <row r="2557" spans="1:12" ht="12.75" customHeight="1" x14ac:dyDescent="0.2">
      <c r="A2557" s="427" t="s">
        <v>2</v>
      </c>
      <c r="B2557" s="427"/>
      <c r="C2557" s="427"/>
      <c r="D2557" s="427"/>
      <c r="E2557" s="2"/>
      <c r="F2557" s="433" t="s">
        <v>27</v>
      </c>
      <c r="G2557" s="433"/>
      <c r="H2557" s="433"/>
      <c r="I2557" s="433"/>
      <c r="J2557" s="433"/>
      <c r="K2557" s="433"/>
      <c r="L2557" s="433"/>
    </row>
    <row r="2558" spans="1:12" ht="12.75" customHeight="1" x14ac:dyDescent="0.2">
      <c r="A2558" s="11" t="s">
        <v>53</v>
      </c>
      <c r="B2558" s="11" t="s">
        <v>54</v>
      </c>
      <c r="C2558" s="428" t="s">
        <v>55</v>
      </c>
      <c r="D2558" s="429"/>
      <c r="E2558" s="11" t="s">
        <v>56</v>
      </c>
      <c r="F2558" s="12"/>
      <c r="G2558" s="434" t="s">
        <v>57</v>
      </c>
      <c r="H2558" s="388"/>
      <c r="I2558" s="388"/>
      <c r="J2558" s="388"/>
      <c r="K2558" s="389"/>
      <c r="L2558" s="12"/>
    </row>
    <row r="2559" spans="1:12" ht="25.5" customHeight="1" x14ac:dyDescent="0.2">
      <c r="A2559" s="13"/>
      <c r="B2559" s="13" t="s">
        <v>58</v>
      </c>
      <c r="C2559" s="419" t="s">
        <v>59</v>
      </c>
      <c r="D2559" s="420"/>
      <c r="E2559" s="14" t="s">
        <v>60</v>
      </c>
      <c r="F2559" s="12" t="s">
        <v>61</v>
      </c>
      <c r="G2559" s="12" t="s">
        <v>62</v>
      </c>
      <c r="H2559" s="12" t="s">
        <v>63</v>
      </c>
      <c r="I2559" s="12" t="s">
        <v>64</v>
      </c>
      <c r="J2559" s="12" t="s">
        <v>65</v>
      </c>
      <c r="K2559" s="12" t="s">
        <v>66</v>
      </c>
      <c r="L2559" s="12" t="s">
        <v>67</v>
      </c>
    </row>
    <row r="2560" spans="1:12" x14ac:dyDescent="0.2">
      <c r="A2560" s="15">
        <f>COUNT(A2561)</f>
        <v>0</v>
      </c>
      <c r="B2560" s="167" t="s">
        <v>33</v>
      </c>
      <c r="C2560" s="413"/>
      <c r="D2560" s="414"/>
      <c r="E2560" s="167"/>
      <c r="F2560" s="6">
        <f>SUM(F2561)</f>
        <v>0</v>
      </c>
      <c r="G2560" s="6">
        <f t="shared" ref="G2560" si="1514">SUM(G2561)</f>
        <v>0</v>
      </c>
      <c r="H2560" s="6">
        <f t="shared" ref="H2560" si="1515">SUM(H2561)</f>
        <v>0</v>
      </c>
      <c r="I2560" s="6">
        <f t="shared" ref="I2560" si="1516">SUM(I2561)</f>
        <v>0</v>
      </c>
      <c r="J2560" s="6">
        <f t="shared" ref="J2560" si="1517">SUM(J2561)</f>
        <v>0</v>
      </c>
      <c r="K2560" s="6">
        <f t="shared" ref="K2560" si="1518">SUM(K2561)</f>
        <v>0</v>
      </c>
      <c r="L2560" s="6">
        <f t="shared" ref="L2560" si="1519">SUM(L2561)</f>
        <v>0</v>
      </c>
    </row>
    <row r="2561" spans="1:12" ht="25.5" x14ac:dyDescent="0.2">
      <c r="A2561" s="8"/>
      <c r="B2561" s="166"/>
      <c r="C2561" s="415" t="s">
        <v>226</v>
      </c>
      <c r="D2561" s="416"/>
      <c r="E2561" s="166" t="s">
        <v>227</v>
      </c>
      <c r="F2561" s="8"/>
      <c r="G2561" s="8"/>
      <c r="H2561" s="8"/>
      <c r="I2561" s="8"/>
      <c r="J2561" s="8"/>
      <c r="K2561" s="8"/>
      <c r="L2561" s="8"/>
    </row>
    <row r="2562" spans="1:12" x14ac:dyDescent="0.2">
      <c r="A2562" s="15">
        <f>COUNT(A2563)</f>
        <v>0</v>
      </c>
      <c r="B2562" s="167" t="s">
        <v>34</v>
      </c>
      <c r="C2562" s="413"/>
      <c r="D2562" s="414"/>
      <c r="E2562" s="167"/>
      <c r="F2562" s="6">
        <f>SUM(F2563)</f>
        <v>0</v>
      </c>
      <c r="G2562" s="6">
        <f t="shared" ref="G2562" si="1520">SUM(G2563)</f>
        <v>0</v>
      </c>
      <c r="H2562" s="6">
        <f t="shared" ref="H2562" si="1521">SUM(H2563)</f>
        <v>0</v>
      </c>
      <c r="I2562" s="6">
        <f t="shared" ref="I2562" si="1522">SUM(I2563)</f>
        <v>0</v>
      </c>
      <c r="J2562" s="6">
        <f t="shared" ref="J2562" si="1523">SUM(J2563)</f>
        <v>0</v>
      </c>
      <c r="K2562" s="6">
        <f t="shared" ref="K2562" si="1524">SUM(K2563)</f>
        <v>0</v>
      </c>
      <c r="L2562" s="6">
        <f t="shared" ref="L2562" si="1525">SUM(L2563)</f>
        <v>0</v>
      </c>
    </row>
    <row r="2563" spans="1:12" ht="25.5" x14ac:dyDescent="0.2">
      <c r="A2563" s="8"/>
      <c r="B2563" s="166"/>
      <c r="C2563" s="415" t="s">
        <v>226</v>
      </c>
      <c r="D2563" s="416"/>
      <c r="E2563" s="166" t="s">
        <v>227</v>
      </c>
      <c r="F2563" s="8"/>
      <c r="G2563" s="8"/>
      <c r="H2563" s="8"/>
      <c r="I2563" s="8"/>
      <c r="J2563" s="8"/>
      <c r="K2563" s="8"/>
      <c r="L2563" s="8"/>
    </row>
    <row r="2564" spans="1:12" x14ac:dyDescent="0.2">
      <c r="A2564" s="15">
        <f>COUNT(A2565)</f>
        <v>0</v>
      </c>
      <c r="B2564" s="167" t="s">
        <v>35</v>
      </c>
      <c r="C2564" s="413"/>
      <c r="D2564" s="414"/>
      <c r="E2564" s="167"/>
      <c r="F2564" s="6">
        <f>SUM(F2565)</f>
        <v>0</v>
      </c>
      <c r="G2564" s="6">
        <f t="shared" ref="G2564" si="1526">SUM(G2565)</f>
        <v>0</v>
      </c>
      <c r="H2564" s="6">
        <f t="shared" ref="H2564" si="1527">SUM(H2565)</f>
        <v>0</v>
      </c>
      <c r="I2564" s="6">
        <f t="shared" ref="I2564" si="1528">SUM(I2565)</f>
        <v>0</v>
      </c>
      <c r="J2564" s="6">
        <f t="shared" ref="J2564" si="1529">SUM(J2565)</f>
        <v>0</v>
      </c>
      <c r="K2564" s="6">
        <f t="shared" ref="K2564" si="1530">SUM(K2565)</f>
        <v>0</v>
      </c>
      <c r="L2564" s="6">
        <f t="shared" ref="L2564" si="1531">SUM(L2565)</f>
        <v>0</v>
      </c>
    </row>
    <row r="2565" spans="1:12" ht="25.5" x14ac:dyDescent="0.2">
      <c r="A2565" s="8"/>
      <c r="B2565" s="166"/>
      <c r="C2565" s="415" t="s">
        <v>226</v>
      </c>
      <c r="D2565" s="416"/>
      <c r="E2565" s="166" t="s">
        <v>227</v>
      </c>
      <c r="F2565" s="8"/>
      <c r="G2565" s="8"/>
      <c r="H2565" s="8"/>
      <c r="I2565" s="8"/>
      <c r="J2565" s="8"/>
      <c r="K2565" s="8"/>
      <c r="L2565" s="8"/>
    </row>
    <row r="2566" spans="1:12" x14ac:dyDescent="0.2">
      <c r="A2566" s="15">
        <f>COUNT(A2567)</f>
        <v>0</v>
      </c>
      <c r="B2566" s="167" t="s">
        <v>36</v>
      </c>
      <c r="C2566" s="413"/>
      <c r="D2566" s="414"/>
      <c r="E2566" s="167"/>
      <c r="F2566" s="6">
        <f>SUM(F2567)</f>
        <v>0</v>
      </c>
      <c r="G2566" s="6">
        <f t="shared" ref="G2566" si="1532">SUM(G2567)</f>
        <v>0</v>
      </c>
      <c r="H2566" s="6">
        <f t="shared" ref="H2566" si="1533">SUM(H2567)</f>
        <v>0</v>
      </c>
      <c r="I2566" s="6">
        <f t="shared" ref="I2566" si="1534">SUM(I2567)</f>
        <v>0</v>
      </c>
      <c r="J2566" s="6">
        <f t="shared" ref="J2566" si="1535">SUM(J2567)</f>
        <v>0</v>
      </c>
      <c r="K2566" s="6">
        <f t="shared" ref="K2566" si="1536">SUM(K2567)</f>
        <v>0</v>
      </c>
      <c r="L2566" s="6">
        <f t="shared" ref="L2566" si="1537">SUM(L2567)</f>
        <v>0</v>
      </c>
    </row>
    <row r="2567" spans="1:12" ht="25.5" x14ac:dyDescent="0.2">
      <c r="A2567" s="8"/>
      <c r="B2567" s="166"/>
      <c r="C2567" s="415" t="s">
        <v>226</v>
      </c>
      <c r="D2567" s="416"/>
      <c r="E2567" s="166" t="s">
        <v>227</v>
      </c>
      <c r="F2567" s="8"/>
      <c r="G2567" s="8"/>
      <c r="H2567" s="8"/>
      <c r="I2567" s="8"/>
      <c r="J2567" s="8"/>
      <c r="K2567" s="8"/>
      <c r="L2567" s="8"/>
    </row>
    <row r="2568" spans="1:12" x14ac:dyDescent="0.2">
      <c r="A2568" s="16">
        <f>SUM(A2560+A2562+A2564+A2566)</f>
        <v>0</v>
      </c>
      <c r="B2568" s="17"/>
      <c r="C2568" s="417"/>
      <c r="D2568" s="418"/>
      <c r="E2568" s="17"/>
      <c r="F2568" s="164">
        <f>SUM(F2560+F2562+F2564+F2566)</f>
        <v>0</v>
      </c>
      <c r="G2568" s="164">
        <f t="shared" ref="G2568:L2568" si="1538">SUM(G2560+G2562+G2564+G2566)</f>
        <v>0</v>
      </c>
      <c r="H2568" s="164">
        <f t="shared" si="1538"/>
        <v>0</v>
      </c>
      <c r="I2568" s="164">
        <f t="shared" si="1538"/>
        <v>0</v>
      </c>
      <c r="J2568" s="164">
        <f t="shared" si="1538"/>
        <v>0</v>
      </c>
      <c r="K2568" s="164">
        <f t="shared" si="1538"/>
        <v>0</v>
      </c>
      <c r="L2568" s="164">
        <f t="shared" si="1538"/>
        <v>0</v>
      </c>
    </row>
    <row r="2569" spans="1:12" x14ac:dyDescent="0.2">
      <c r="A2569" s="2"/>
      <c r="B2569" s="2"/>
      <c r="C2569" s="421"/>
      <c r="D2569" s="421"/>
      <c r="E2569" s="2"/>
      <c r="F2569" s="2"/>
      <c r="G2569" s="2"/>
      <c r="H2569" s="2"/>
      <c r="I2569" s="2"/>
      <c r="J2569" s="2"/>
      <c r="K2569" s="2"/>
      <c r="L2569" s="2"/>
    </row>
    <row r="2570" spans="1:12" ht="12.75" customHeight="1" x14ac:dyDescent="0.2">
      <c r="A2570" s="427" t="s">
        <v>3</v>
      </c>
      <c r="B2570" s="427"/>
      <c r="C2570" s="427"/>
      <c r="D2570" s="427"/>
      <c r="E2570" s="2"/>
      <c r="F2570" s="433" t="s">
        <v>27</v>
      </c>
      <c r="G2570" s="433"/>
      <c r="H2570" s="433"/>
      <c r="I2570" s="433"/>
      <c r="J2570" s="433"/>
      <c r="K2570" s="433"/>
      <c r="L2570" s="433"/>
    </row>
    <row r="2571" spans="1:12" ht="12.75" customHeight="1" x14ac:dyDescent="0.2">
      <c r="A2571" s="11" t="s">
        <v>53</v>
      </c>
      <c r="B2571" s="11" t="s">
        <v>54</v>
      </c>
      <c r="C2571" s="428" t="s">
        <v>55</v>
      </c>
      <c r="D2571" s="429"/>
      <c r="E2571" s="11" t="s">
        <v>56</v>
      </c>
      <c r="F2571" s="12"/>
      <c r="G2571" s="434" t="s">
        <v>57</v>
      </c>
      <c r="H2571" s="388"/>
      <c r="I2571" s="388"/>
      <c r="J2571" s="388"/>
      <c r="K2571" s="389"/>
      <c r="L2571" s="12"/>
    </row>
    <row r="2572" spans="1:12" ht="25.5" customHeight="1" x14ac:dyDescent="0.2">
      <c r="A2572" s="13"/>
      <c r="B2572" s="13" t="s">
        <v>58</v>
      </c>
      <c r="C2572" s="419" t="s">
        <v>59</v>
      </c>
      <c r="D2572" s="420"/>
      <c r="E2572" s="14" t="s">
        <v>60</v>
      </c>
      <c r="F2572" s="12" t="s">
        <v>61</v>
      </c>
      <c r="G2572" s="12" t="s">
        <v>62</v>
      </c>
      <c r="H2572" s="12" t="s">
        <v>63</v>
      </c>
      <c r="I2572" s="12" t="s">
        <v>64</v>
      </c>
      <c r="J2572" s="12" t="s">
        <v>65</v>
      </c>
      <c r="K2572" s="12" t="s">
        <v>66</v>
      </c>
      <c r="L2572" s="12" t="s">
        <v>67</v>
      </c>
    </row>
    <row r="2573" spans="1:12" x14ac:dyDescent="0.2">
      <c r="A2573" s="15">
        <f>COUNT(A2574)</f>
        <v>0</v>
      </c>
      <c r="B2573" s="167" t="s">
        <v>33</v>
      </c>
      <c r="C2573" s="413"/>
      <c r="D2573" s="414"/>
      <c r="E2573" s="167"/>
      <c r="F2573" s="6">
        <f>SUM(F2574)</f>
        <v>0</v>
      </c>
      <c r="G2573" s="6">
        <f t="shared" ref="G2573" si="1539">SUM(G2574)</f>
        <v>0</v>
      </c>
      <c r="H2573" s="6">
        <f t="shared" ref="H2573" si="1540">SUM(H2574)</f>
        <v>0</v>
      </c>
      <c r="I2573" s="6">
        <f t="shared" ref="I2573" si="1541">SUM(I2574)</f>
        <v>0</v>
      </c>
      <c r="J2573" s="6">
        <f t="shared" ref="J2573" si="1542">SUM(J2574)</f>
        <v>0</v>
      </c>
      <c r="K2573" s="6">
        <f t="shared" ref="K2573" si="1543">SUM(K2574)</f>
        <v>0</v>
      </c>
      <c r="L2573" s="6">
        <f t="shared" ref="L2573" si="1544">SUM(L2574)</f>
        <v>0</v>
      </c>
    </row>
    <row r="2574" spans="1:12" ht="25.5" x14ac:dyDescent="0.2">
      <c r="A2574" s="162"/>
      <c r="B2574" s="166"/>
      <c r="C2574" s="415" t="s">
        <v>226</v>
      </c>
      <c r="D2574" s="416"/>
      <c r="E2574" s="166" t="s">
        <v>227</v>
      </c>
      <c r="F2574" s="8"/>
      <c r="G2574" s="8"/>
      <c r="H2574" s="8"/>
      <c r="I2574" s="8"/>
      <c r="J2574" s="8"/>
      <c r="K2574" s="8"/>
      <c r="L2574" s="8"/>
    </row>
    <row r="2575" spans="1:12" x14ac:dyDescent="0.2">
      <c r="A2575" s="15">
        <f>COUNT(A2576)</f>
        <v>1</v>
      </c>
      <c r="B2575" s="5" t="s">
        <v>34</v>
      </c>
      <c r="C2575" s="413"/>
      <c r="D2575" s="414"/>
      <c r="E2575" s="5"/>
      <c r="F2575" s="6">
        <f>SUM(F2576)</f>
        <v>30</v>
      </c>
      <c r="G2575" s="6">
        <f t="shared" ref="G2575:L2575" si="1545">SUM(G2576)</f>
        <v>0</v>
      </c>
      <c r="H2575" s="6">
        <f t="shared" si="1545"/>
        <v>0</v>
      </c>
      <c r="I2575" s="6">
        <f t="shared" si="1545"/>
        <v>0</v>
      </c>
      <c r="J2575" s="6">
        <f t="shared" si="1545"/>
        <v>0</v>
      </c>
      <c r="K2575" s="6">
        <f t="shared" si="1545"/>
        <v>30</v>
      </c>
      <c r="L2575" s="6">
        <f t="shared" si="1545"/>
        <v>60</v>
      </c>
    </row>
    <row r="2576" spans="1:12" ht="38.25" customHeight="1" x14ac:dyDescent="0.2">
      <c r="A2576" s="162">
        <v>1</v>
      </c>
      <c r="B2576" s="7" t="s">
        <v>1768</v>
      </c>
      <c r="C2576" s="415" t="s">
        <v>1769</v>
      </c>
      <c r="D2576" s="416"/>
      <c r="E2576" s="7" t="s">
        <v>3497</v>
      </c>
      <c r="F2576" s="8">
        <v>30</v>
      </c>
      <c r="G2576" s="8"/>
      <c r="H2576" s="8"/>
      <c r="I2576" s="8"/>
      <c r="J2576" s="8"/>
      <c r="K2576" s="8">
        <v>30</v>
      </c>
      <c r="L2576" s="8">
        <v>60</v>
      </c>
    </row>
    <row r="2577" spans="1:12" x14ac:dyDescent="0.2">
      <c r="A2577" s="15">
        <f>COUNT(A2578)</f>
        <v>1</v>
      </c>
      <c r="B2577" s="5" t="s">
        <v>35</v>
      </c>
      <c r="C2577" s="413"/>
      <c r="D2577" s="414"/>
      <c r="E2577" s="5"/>
      <c r="F2577" s="6">
        <f>SUM(F2578)</f>
        <v>0</v>
      </c>
      <c r="G2577" s="6">
        <f t="shared" ref="G2577:L2577" si="1546">SUM(G2578)</f>
        <v>0</v>
      </c>
      <c r="H2577" s="6">
        <f t="shared" si="1546"/>
        <v>6</v>
      </c>
      <c r="I2577" s="6">
        <f t="shared" si="1546"/>
        <v>0</v>
      </c>
      <c r="J2577" s="6">
        <f t="shared" si="1546"/>
        <v>0</v>
      </c>
      <c r="K2577" s="6">
        <f t="shared" si="1546"/>
        <v>6</v>
      </c>
      <c r="L2577" s="6">
        <f t="shared" si="1546"/>
        <v>12</v>
      </c>
    </row>
    <row r="2578" spans="1:12" ht="38.25" customHeight="1" x14ac:dyDescent="0.2">
      <c r="A2578" s="162">
        <v>1</v>
      </c>
      <c r="B2578" s="7" t="s">
        <v>1770</v>
      </c>
      <c r="C2578" s="415" t="s">
        <v>1771</v>
      </c>
      <c r="D2578" s="416"/>
      <c r="E2578" s="7" t="s">
        <v>3497</v>
      </c>
      <c r="F2578" s="8"/>
      <c r="G2578" s="8"/>
      <c r="H2578" s="8">
        <v>6</v>
      </c>
      <c r="I2578" s="8"/>
      <c r="J2578" s="8"/>
      <c r="K2578" s="8">
        <v>6</v>
      </c>
      <c r="L2578" s="8">
        <v>12</v>
      </c>
    </row>
    <row r="2579" spans="1:12" x14ac:dyDescent="0.2">
      <c r="A2579" s="15">
        <f>COUNT(A2580)</f>
        <v>0</v>
      </c>
      <c r="B2579" s="167" t="s">
        <v>36</v>
      </c>
      <c r="C2579" s="413"/>
      <c r="D2579" s="414"/>
      <c r="E2579" s="167"/>
      <c r="F2579" s="6">
        <f>SUM(F2580)</f>
        <v>0</v>
      </c>
      <c r="G2579" s="6">
        <f t="shared" ref="G2579" si="1547">SUM(G2580)</f>
        <v>0</v>
      </c>
      <c r="H2579" s="6">
        <f t="shared" ref="H2579" si="1548">SUM(H2580)</f>
        <v>0</v>
      </c>
      <c r="I2579" s="6">
        <f t="shared" ref="I2579" si="1549">SUM(I2580)</f>
        <v>0</v>
      </c>
      <c r="J2579" s="6">
        <f t="shared" ref="J2579" si="1550">SUM(J2580)</f>
        <v>0</v>
      </c>
      <c r="K2579" s="6">
        <f t="shared" ref="K2579" si="1551">SUM(K2580)</f>
        <v>0</v>
      </c>
      <c r="L2579" s="6">
        <f t="shared" ref="L2579" si="1552">SUM(L2580)</f>
        <v>0</v>
      </c>
    </row>
    <row r="2580" spans="1:12" ht="25.5" x14ac:dyDescent="0.2">
      <c r="A2580" s="162"/>
      <c r="B2580" s="166"/>
      <c r="C2580" s="415" t="s">
        <v>226</v>
      </c>
      <c r="D2580" s="416"/>
      <c r="E2580" s="166" t="s">
        <v>227</v>
      </c>
      <c r="F2580" s="8"/>
      <c r="G2580" s="8"/>
      <c r="H2580" s="8"/>
      <c r="I2580" s="8"/>
      <c r="J2580" s="8"/>
      <c r="K2580" s="8"/>
      <c r="L2580" s="8"/>
    </row>
    <row r="2581" spans="1:12" x14ac:dyDescent="0.2">
      <c r="A2581" s="16">
        <v>2</v>
      </c>
      <c r="B2581" s="17"/>
      <c r="C2581" s="417"/>
      <c r="D2581" s="418"/>
      <c r="E2581" s="17"/>
      <c r="F2581" s="9">
        <f>SUM(F2573+F2575+F2577+F2579)</f>
        <v>30</v>
      </c>
      <c r="G2581" s="164">
        <f t="shared" ref="G2581:L2581" si="1553">SUM(G2573+G2575+G2577+G2579)</f>
        <v>0</v>
      </c>
      <c r="H2581" s="164">
        <f t="shared" si="1553"/>
        <v>6</v>
      </c>
      <c r="I2581" s="164">
        <f t="shared" si="1553"/>
        <v>0</v>
      </c>
      <c r="J2581" s="164">
        <f t="shared" si="1553"/>
        <v>0</v>
      </c>
      <c r="K2581" s="164">
        <f t="shared" si="1553"/>
        <v>36</v>
      </c>
      <c r="L2581" s="164">
        <f t="shared" si="1553"/>
        <v>72</v>
      </c>
    </row>
    <row r="2582" spans="1:12" x14ac:dyDescent="0.2">
      <c r="A2582" s="2"/>
      <c r="B2582" s="2"/>
      <c r="C2582" s="421"/>
      <c r="D2582" s="421"/>
      <c r="E2582" s="2"/>
      <c r="F2582" s="2"/>
      <c r="G2582" s="2"/>
      <c r="H2582" s="2"/>
      <c r="I2582" s="2"/>
      <c r="J2582" s="2"/>
      <c r="K2582" s="2"/>
      <c r="L2582" s="2"/>
    </row>
    <row r="2583" spans="1:12" ht="12.75" customHeight="1" x14ac:dyDescent="0.2">
      <c r="A2583" s="427" t="s">
        <v>4</v>
      </c>
      <c r="B2583" s="427"/>
      <c r="C2583" s="427"/>
      <c r="D2583" s="427"/>
      <c r="E2583" s="2"/>
      <c r="F2583" s="433" t="s">
        <v>27</v>
      </c>
      <c r="G2583" s="433"/>
      <c r="H2583" s="433"/>
      <c r="I2583" s="433"/>
      <c r="J2583" s="433"/>
      <c r="K2583" s="433"/>
      <c r="L2583" s="433"/>
    </row>
    <row r="2584" spans="1:12" ht="12.75" customHeight="1" x14ac:dyDescent="0.2">
      <c r="A2584" s="11" t="s">
        <v>53</v>
      </c>
      <c r="B2584" s="11" t="s">
        <v>54</v>
      </c>
      <c r="C2584" s="428" t="s">
        <v>55</v>
      </c>
      <c r="D2584" s="429"/>
      <c r="E2584" s="11" t="s">
        <v>56</v>
      </c>
      <c r="F2584" s="12"/>
      <c r="G2584" s="434" t="s">
        <v>57</v>
      </c>
      <c r="H2584" s="388"/>
      <c r="I2584" s="388"/>
      <c r="J2584" s="388"/>
      <c r="K2584" s="389"/>
      <c r="L2584" s="12"/>
    </row>
    <row r="2585" spans="1:12" ht="25.5" customHeight="1" x14ac:dyDescent="0.2">
      <c r="A2585" s="13"/>
      <c r="B2585" s="13" t="s">
        <v>58</v>
      </c>
      <c r="C2585" s="419" t="s">
        <v>59</v>
      </c>
      <c r="D2585" s="420"/>
      <c r="E2585" s="14" t="s">
        <v>60</v>
      </c>
      <c r="F2585" s="12" t="s">
        <v>61</v>
      </c>
      <c r="G2585" s="12" t="s">
        <v>62</v>
      </c>
      <c r="H2585" s="12" t="s">
        <v>63</v>
      </c>
      <c r="I2585" s="12" t="s">
        <v>64</v>
      </c>
      <c r="J2585" s="12" t="s">
        <v>65</v>
      </c>
      <c r="K2585" s="12" t="s">
        <v>66</v>
      </c>
      <c r="L2585" s="12" t="s">
        <v>67</v>
      </c>
    </row>
    <row r="2586" spans="1:12" x14ac:dyDescent="0.2">
      <c r="A2586" s="15">
        <f>COUNT(A2587)</f>
        <v>0</v>
      </c>
      <c r="B2586" s="167" t="s">
        <v>33</v>
      </c>
      <c r="C2586" s="413"/>
      <c r="D2586" s="414"/>
      <c r="E2586" s="167"/>
      <c r="F2586" s="6">
        <f>SUM(F2587)</f>
        <v>0</v>
      </c>
      <c r="G2586" s="6">
        <f t="shared" ref="G2586" si="1554">SUM(G2587)</f>
        <v>0</v>
      </c>
      <c r="H2586" s="6">
        <f t="shared" ref="H2586" si="1555">SUM(H2587)</f>
        <v>0</v>
      </c>
      <c r="I2586" s="6">
        <f t="shared" ref="I2586" si="1556">SUM(I2587)</f>
        <v>0</v>
      </c>
      <c r="J2586" s="6">
        <f t="shared" ref="J2586" si="1557">SUM(J2587)</f>
        <v>0</v>
      </c>
      <c r="K2586" s="6">
        <f t="shared" ref="K2586" si="1558">SUM(K2587)</f>
        <v>0</v>
      </c>
      <c r="L2586" s="6">
        <f t="shared" ref="L2586" si="1559">SUM(L2587)</f>
        <v>0</v>
      </c>
    </row>
    <row r="2587" spans="1:12" ht="25.5" x14ac:dyDescent="0.2">
      <c r="A2587" s="8"/>
      <c r="B2587" s="166"/>
      <c r="C2587" s="415" t="s">
        <v>226</v>
      </c>
      <c r="D2587" s="416"/>
      <c r="E2587" s="166" t="s">
        <v>227</v>
      </c>
      <c r="F2587" s="8"/>
      <c r="G2587" s="8"/>
      <c r="H2587" s="8"/>
      <c r="I2587" s="8"/>
      <c r="J2587" s="8"/>
      <c r="K2587" s="8"/>
      <c r="L2587" s="8"/>
    </row>
    <row r="2588" spans="1:12" x14ac:dyDescent="0.2">
      <c r="A2588" s="15">
        <f>COUNT(A2589)</f>
        <v>0</v>
      </c>
      <c r="B2588" s="167" t="s">
        <v>34</v>
      </c>
      <c r="C2588" s="413"/>
      <c r="D2588" s="414"/>
      <c r="E2588" s="167"/>
      <c r="F2588" s="6">
        <f>SUM(F2589)</f>
        <v>0</v>
      </c>
      <c r="G2588" s="6">
        <f t="shared" ref="G2588" si="1560">SUM(G2589)</f>
        <v>0</v>
      </c>
      <c r="H2588" s="6">
        <f t="shared" ref="H2588" si="1561">SUM(H2589)</f>
        <v>0</v>
      </c>
      <c r="I2588" s="6">
        <f t="shared" ref="I2588" si="1562">SUM(I2589)</f>
        <v>0</v>
      </c>
      <c r="J2588" s="6">
        <f t="shared" ref="J2588" si="1563">SUM(J2589)</f>
        <v>0</v>
      </c>
      <c r="K2588" s="6">
        <f t="shared" ref="K2588" si="1564">SUM(K2589)</f>
        <v>0</v>
      </c>
      <c r="L2588" s="6">
        <f t="shared" ref="L2588" si="1565">SUM(L2589)</f>
        <v>0</v>
      </c>
    </row>
    <row r="2589" spans="1:12" ht="25.5" x14ac:dyDescent="0.2">
      <c r="A2589" s="8"/>
      <c r="B2589" s="166"/>
      <c r="C2589" s="415" t="s">
        <v>226</v>
      </c>
      <c r="D2589" s="416"/>
      <c r="E2589" s="166" t="s">
        <v>227</v>
      </c>
      <c r="F2589" s="8"/>
      <c r="G2589" s="8"/>
      <c r="H2589" s="8"/>
      <c r="I2589" s="8"/>
      <c r="J2589" s="8"/>
      <c r="K2589" s="8"/>
      <c r="L2589" s="8"/>
    </row>
    <row r="2590" spans="1:12" x14ac:dyDescent="0.2">
      <c r="A2590" s="15">
        <f>COUNT(A2591)</f>
        <v>0</v>
      </c>
      <c r="B2590" s="167" t="s">
        <v>35</v>
      </c>
      <c r="C2590" s="413"/>
      <c r="D2590" s="414"/>
      <c r="E2590" s="167"/>
      <c r="F2590" s="6">
        <f>SUM(F2591)</f>
        <v>0</v>
      </c>
      <c r="G2590" s="6">
        <f t="shared" ref="G2590" si="1566">SUM(G2591)</f>
        <v>0</v>
      </c>
      <c r="H2590" s="6">
        <f t="shared" ref="H2590" si="1567">SUM(H2591)</f>
        <v>0</v>
      </c>
      <c r="I2590" s="6">
        <f t="shared" ref="I2590" si="1568">SUM(I2591)</f>
        <v>0</v>
      </c>
      <c r="J2590" s="6">
        <f t="shared" ref="J2590" si="1569">SUM(J2591)</f>
        <v>0</v>
      </c>
      <c r="K2590" s="6">
        <f t="shared" ref="K2590" si="1570">SUM(K2591)</f>
        <v>0</v>
      </c>
      <c r="L2590" s="6">
        <f t="shared" ref="L2590" si="1571">SUM(L2591)</f>
        <v>0</v>
      </c>
    </row>
    <row r="2591" spans="1:12" ht="25.5" x14ac:dyDescent="0.2">
      <c r="A2591" s="8"/>
      <c r="B2591" s="166"/>
      <c r="C2591" s="415" t="s">
        <v>226</v>
      </c>
      <c r="D2591" s="416"/>
      <c r="E2591" s="166" t="s">
        <v>227</v>
      </c>
      <c r="F2591" s="8"/>
      <c r="G2591" s="8"/>
      <c r="H2591" s="8"/>
      <c r="I2591" s="8"/>
      <c r="J2591" s="8"/>
      <c r="K2591" s="8"/>
      <c r="L2591" s="8"/>
    </row>
    <row r="2592" spans="1:12" x14ac:dyDescent="0.2">
      <c r="A2592" s="15">
        <f>COUNT(A2593)</f>
        <v>0</v>
      </c>
      <c r="B2592" s="167" t="s">
        <v>36</v>
      </c>
      <c r="C2592" s="413"/>
      <c r="D2592" s="414"/>
      <c r="E2592" s="167"/>
      <c r="F2592" s="6">
        <f>SUM(F2593)</f>
        <v>0</v>
      </c>
      <c r="G2592" s="6">
        <f t="shared" ref="G2592" si="1572">SUM(G2593)</f>
        <v>0</v>
      </c>
      <c r="H2592" s="6">
        <f t="shared" ref="H2592" si="1573">SUM(H2593)</f>
        <v>0</v>
      </c>
      <c r="I2592" s="6">
        <f t="shared" ref="I2592" si="1574">SUM(I2593)</f>
        <v>0</v>
      </c>
      <c r="J2592" s="6">
        <f t="shared" ref="J2592" si="1575">SUM(J2593)</f>
        <v>0</v>
      </c>
      <c r="K2592" s="6">
        <f t="shared" ref="K2592" si="1576">SUM(K2593)</f>
        <v>0</v>
      </c>
      <c r="L2592" s="6">
        <f t="shared" ref="L2592" si="1577">SUM(L2593)</f>
        <v>0</v>
      </c>
    </row>
    <row r="2593" spans="1:12" ht="25.5" x14ac:dyDescent="0.2">
      <c r="A2593" s="8"/>
      <c r="B2593" s="166"/>
      <c r="C2593" s="415" t="s">
        <v>226</v>
      </c>
      <c r="D2593" s="416"/>
      <c r="E2593" s="166" t="s">
        <v>227</v>
      </c>
      <c r="F2593" s="8"/>
      <c r="G2593" s="8"/>
      <c r="H2593" s="8"/>
      <c r="I2593" s="8"/>
      <c r="J2593" s="8"/>
      <c r="K2593" s="8"/>
      <c r="L2593" s="8"/>
    </row>
    <row r="2594" spans="1:12" x14ac:dyDescent="0.2">
      <c r="A2594" s="16">
        <f>SUM(A2586+A2588+A2590+A2592)</f>
        <v>0</v>
      </c>
      <c r="B2594" s="17"/>
      <c r="C2594" s="417"/>
      <c r="D2594" s="418"/>
      <c r="E2594" s="17"/>
      <c r="F2594" s="164">
        <f>SUM(F2586+F2588+F2590+F2592)</f>
        <v>0</v>
      </c>
      <c r="G2594" s="164">
        <f t="shared" ref="G2594:L2594" si="1578">SUM(G2586+G2588+G2590+G2592)</f>
        <v>0</v>
      </c>
      <c r="H2594" s="164">
        <f t="shared" si="1578"/>
        <v>0</v>
      </c>
      <c r="I2594" s="164">
        <f t="shared" si="1578"/>
        <v>0</v>
      </c>
      <c r="J2594" s="164">
        <f t="shared" si="1578"/>
        <v>0</v>
      </c>
      <c r="K2594" s="164">
        <f t="shared" si="1578"/>
        <v>0</v>
      </c>
      <c r="L2594" s="164">
        <f t="shared" si="1578"/>
        <v>0</v>
      </c>
    </row>
    <row r="2595" spans="1:12" x14ac:dyDescent="0.2">
      <c r="A2595" s="2"/>
      <c r="B2595" s="2"/>
      <c r="C2595" s="421"/>
      <c r="D2595" s="421"/>
      <c r="E2595" s="2"/>
      <c r="F2595" s="2"/>
      <c r="G2595" s="2"/>
      <c r="H2595" s="2"/>
      <c r="I2595" s="2"/>
      <c r="J2595" s="2"/>
      <c r="K2595" s="2"/>
      <c r="L2595" s="2"/>
    </row>
    <row r="2596" spans="1:12" ht="12.75" customHeight="1" x14ac:dyDescent="0.2">
      <c r="A2596" s="427" t="s">
        <v>5</v>
      </c>
      <c r="B2596" s="427"/>
      <c r="C2596" s="427"/>
      <c r="D2596" s="427"/>
      <c r="E2596" s="2"/>
      <c r="F2596" s="435" t="s">
        <v>27</v>
      </c>
      <c r="G2596" s="435"/>
      <c r="H2596" s="435"/>
      <c r="I2596" s="435"/>
      <c r="J2596" s="435"/>
      <c r="K2596" s="435"/>
      <c r="L2596" s="435"/>
    </row>
    <row r="2597" spans="1:12" ht="12.75" customHeight="1" x14ac:dyDescent="0.2">
      <c r="A2597" s="11" t="s">
        <v>53</v>
      </c>
      <c r="B2597" s="11" t="s">
        <v>54</v>
      </c>
      <c r="C2597" s="428" t="s">
        <v>55</v>
      </c>
      <c r="D2597" s="429"/>
      <c r="E2597" s="11" t="s">
        <v>56</v>
      </c>
      <c r="F2597" s="434" t="s">
        <v>57</v>
      </c>
      <c r="G2597" s="388"/>
      <c r="H2597" s="388"/>
      <c r="I2597" s="389"/>
      <c r="J2597" s="12"/>
    </row>
    <row r="2598" spans="1:12" ht="25.5" customHeight="1" x14ac:dyDescent="0.2">
      <c r="A2598" s="13"/>
      <c r="B2598" s="13" t="s">
        <v>58</v>
      </c>
      <c r="C2598" s="419" t="s">
        <v>59</v>
      </c>
      <c r="D2598" s="420"/>
      <c r="E2598" s="14" t="s">
        <v>60</v>
      </c>
      <c r="F2598" s="12" t="s">
        <v>294</v>
      </c>
      <c r="G2598" s="12" t="s">
        <v>295</v>
      </c>
      <c r="H2598" s="18" t="s">
        <v>296</v>
      </c>
      <c r="I2598" s="12" t="s">
        <v>66</v>
      </c>
      <c r="J2598" s="12" t="s">
        <v>297</v>
      </c>
    </row>
    <row r="2599" spans="1:12" x14ac:dyDescent="0.2">
      <c r="A2599" s="15">
        <f>COUNT(A2600)</f>
        <v>0</v>
      </c>
      <c r="B2599" s="167" t="s">
        <v>33</v>
      </c>
      <c r="C2599" s="413"/>
      <c r="D2599" s="414"/>
      <c r="E2599" s="167"/>
      <c r="F2599" s="6">
        <f>SUM(F2600)</f>
        <v>0</v>
      </c>
      <c r="G2599" s="6">
        <f t="shared" ref="G2599" si="1579">SUM(G2600)</f>
        <v>0</v>
      </c>
      <c r="H2599" s="6">
        <f t="shared" ref="H2599" si="1580">SUM(H2600)</f>
        <v>0</v>
      </c>
      <c r="I2599" s="6">
        <f t="shared" ref="I2599" si="1581">SUM(I2600)</f>
        <v>0</v>
      </c>
      <c r="J2599" s="6">
        <f t="shared" ref="J2599" si="1582">SUM(J2600)</f>
        <v>0</v>
      </c>
    </row>
    <row r="2600" spans="1:12" ht="25.5" x14ac:dyDescent="0.2">
      <c r="A2600" s="8"/>
      <c r="B2600" s="166"/>
      <c r="C2600" s="415" t="s">
        <v>226</v>
      </c>
      <c r="D2600" s="416"/>
      <c r="E2600" s="166" t="s">
        <v>227</v>
      </c>
      <c r="F2600" s="8"/>
      <c r="G2600" s="8"/>
      <c r="H2600" s="8"/>
      <c r="I2600" s="8"/>
      <c r="J2600" s="8"/>
    </row>
    <row r="2601" spans="1:12" x14ac:dyDescent="0.2">
      <c r="A2601" s="15">
        <f>COUNT(A2602)</f>
        <v>0</v>
      </c>
      <c r="B2601" s="167" t="s">
        <v>34</v>
      </c>
      <c r="C2601" s="413"/>
      <c r="D2601" s="414"/>
      <c r="E2601" s="167"/>
      <c r="F2601" s="6">
        <f>SUM(F2602)</f>
        <v>0</v>
      </c>
      <c r="G2601" s="6">
        <f t="shared" ref="G2601" si="1583">SUM(G2602)</f>
        <v>0</v>
      </c>
      <c r="H2601" s="6">
        <f t="shared" ref="H2601" si="1584">SUM(H2602)</f>
        <v>0</v>
      </c>
      <c r="I2601" s="6">
        <f t="shared" ref="I2601" si="1585">SUM(I2602)</f>
        <v>0</v>
      </c>
      <c r="J2601" s="6">
        <f t="shared" ref="J2601" si="1586">SUM(J2602)</f>
        <v>0</v>
      </c>
    </row>
    <row r="2602" spans="1:12" ht="25.5" x14ac:dyDescent="0.2">
      <c r="A2602" s="8"/>
      <c r="B2602" s="166"/>
      <c r="C2602" s="415" t="s">
        <v>226</v>
      </c>
      <c r="D2602" s="416"/>
      <c r="E2602" s="166" t="s">
        <v>227</v>
      </c>
      <c r="F2602" s="8"/>
      <c r="G2602" s="8"/>
      <c r="H2602" s="8"/>
      <c r="I2602" s="8"/>
      <c r="J2602" s="8"/>
    </row>
    <row r="2603" spans="1:12" x14ac:dyDescent="0.2">
      <c r="A2603" s="15">
        <f>COUNT(A2604)</f>
        <v>0</v>
      </c>
      <c r="B2603" s="167" t="s">
        <v>35</v>
      </c>
      <c r="C2603" s="413"/>
      <c r="D2603" s="414"/>
      <c r="E2603" s="167"/>
      <c r="F2603" s="6">
        <f>SUM(F2604)</f>
        <v>0</v>
      </c>
      <c r="G2603" s="6">
        <f t="shared" ref="G2603" si="1587">SUM(G2604)</f>
        <v>0</v>
      </c>
      <c r="H2603" s="6">
        <f t="shared" ref="H2603" si="1588">SUM(H2604)</f>
        <v>0</v>
      </c>
      <c r="I2603" s="6">
        <f t="shared" ref="I2603" si="1589">SUM(I2604)</f>
        <v>0</v>
      </c>
      <c r="J2603" s="6">
        <f t="shared" ref="J2603" si="1590">SUM(J2604)</f>
        <v>0</v>
      </c>
    </row>
    <row r="2604" spans="1:12" ht="25.5" x14ac:dyDescent="0.2">
      <c r="A2604" s="8"/>
      <c r="B2604" s="166"/>
      <c r="C2604" s="415" t="s">
        <v>226</v>
      </c>
      <c r="D2604" s="416"/>
      <c r="E2604" s="166" t="s">
        <v>227</v>
      </c>
      <c r="F2604" s="8"/>
      <c r="G2604" s="8"/>
      <c r="H2604" s="8"/>
      <c r="I2604" s="8"/>
      <c r="J2604" s="8"/>
    </row>
    <row r="2605" spans="1:12" x14ac:dyDescent="0.2">
      <c r="A2605" s="15">
        <f>COUNT(A2606)</f>
        <v>0</v>
      </c>
      <c r="B2605" s="167" t="s">
        <v>36</v>
      </c>
      <c r="C2605" s="413"/>
      <c r="D2605" s="414"/>
      <c r="E2605" s="167"/>
      <c r="F2605" s="6">
        <f>SUM(F2606)</f>
        <v>0</v>
      </c>
      <c r="G2605" s="6">
        <f t="shared" ref="G2605" si="1591">SUM(G2606)</f>
        <v>0</v>
      </c>
      <c r="H2605" s="6">
        <f t="shared" ref="H2605" si="1592">SUM(H2606)</f>
        <v>0</v>
      </c>
      <c r="I2605" s="6">
        <f t="shared" ref="I2605" si="1593">SUM(I2606)</f>
        <v>0</v>
      </c>
      <c r="J2605" s="6">
        <f t="shared" ref="J2605" si="1594">SUM(J2606)</f>
        <v>0</v>
      </c>
    </row>
    <row r="2606" spans="1:12" ht="25.5" x14ac:dyDescent="0.2">
      <c r="A2606" s="8"/>
      <c r="B2606" s="166"/>
      <c r="C2606" s="415" t="s">
        <v>226</v>
      </c>
      <c r="D2606" s="416"/>
      <c r="E2606" s="166" t="s">
        <v>227</v>
      </c>
      <c r="F2606" s="8"/>
      <c r="G2606" s="8"/>
      <c r="H2606" s="8"/>
      <c r="I2606" s="8"/>
      <c r="J2606" s="8"/>
    </row>
    <row r="2607" spans="1:12" x14ac:dyDescent="0.2">
      <c r="A2607" s="16">
        <f>SUM(A2599+A2601+A2603+A2605)</f>
        <v>0</v>
      </c>
      <c r="B2607" s="17"/>
      <c r="C2607" s="417"/>
      <c r="D2607" s="418"/>
      <c r="E2607" s="17"/>
      <c r="F2607" s="164">
        <f>SUM(F2599+F2601+F2603+F2605)</f>
        <v>0</v>
      </c>
      <c r="G2607" s="164">
        <f t="shared" ref="G2607:J2607" si="1595">SUM(G2599+G2601+G2603+G2605)</f>
        <v>0</v>
      </c>
      <c r="H2607" s="164">
        <f t="shared" si="1595"/>
        <v>0</v>
      </c>
      <c r="I2607" s="164">
        <f t="shared" si="1595"/>
        <v>0</v>
      </c>
      <c r="J2607" s="164">
        <f t="shared" si="1595"/>
        <v>0</v>
      </c>
    </row>
    <row r="2608" spans="1:12" x14ac:dyDescent="0.2">
      <c r="A2608" s="2"/>
      <c r="B2608" s="2"/>
      <c r="C2608" s="421"/>
      <c r="D2608" s="421"/>
      <c r="E2608" s="2"/>
      <c r="F2608" s="2"/>
      <c r="G2608" s="2"/>
      <c r="H2608" s="2"/>
      <c r="I2608" s="2"/>
      <c r="J2608" s="2"/>
      <c r="K2608" s="2"/>
      <c r="L2608" s="2"/>
    </row>
    <row r="2609" spans="1:12" ht="12.75" customHeight="1" x14ac:dyDescent="0.2">
      <c r="A2609" s="427" t="s">
        <v>6</v>
      </c>
      <c r="B2609" s="427"/>
      <c r="C2609" s="427"/>
      <c r="D2609" s="427"/>
      <c r="E2609" s="2"/>
      <c r="F2609" s="435" t="s">
        <v>27</v>
      </c>
      <c r="G2609" s="435"/>
      <c r="H2609" s="435"/>
      <c r="I2609" s="435"/>
      <c r="J2609" s="435"/>
      <c r="K2609" s="435"/>
      <c r="L2609" s="435"/>
    </row>
    <row r="2610" spans="1:12" ht="12.75" customHeight="1" x14ac:dyDescent="0.2">
      <c r="A2610" s="11" t="s">
        <v>53</v>
      </c>
      <c r="B2610" s="11" t="s">
        <v>54</v>
      </c>
      <c r="C2610" s="428" t="s">
        <v>55</v>
      </c>
      <c r="D2610" s="429"/>
      <c r="E2610" s="19" t="s">
        <v>56</v>
      </c>
      <c r="F2610" s="434" t="s">
        <v>57</v>
      </c>
      <c r="G2610" s="388"/>
      <c r="H2610" s="389"/>
    </row>
    <row r="2611" spans="1:12" ht="25.5" customHeight="1" x14ac:dyDescent="0.2">
      <c r="A2611" s="13"/>
      <c r="B2611" s="13" t="s">
        <v>58</v>
      </c>
      <c r="C2611" s="419" t="s">
        <v>59</v>
      </c>
      <c r="D2611" s="420"/>
      <c r="E2611" s="14" t="s">
        <v>60</v>
      </c>
      <c r="F2611" s="12" t="s">
        <v>380</v>
      </c>
      <c r="G2611" s="12" t="s">
        <v>381</v>
      </c>
      <c r="H2611" s="12" t="s">
        <v>66</v>
      </c>
    </row>
    <row r="2612" spans="1:12" x14ac:dyDescent="0.2">
      <c r="A2612" s="15">
        <f>COUNT(A2613)</f>
        <v>0</v>
      </c>
      <c r="B2612" s="15">
        <v>1</v>
      </c>
      <c r="C2612" s="413"/>
      <c r="D2612" s="414"/>
      <c r="E2612" s="167"/>
      <c r="F2612" s="6">
        <f>SUM(F2613)</f>
        <v>0</v>
      </c>
      <c r="G2612" s="6">
        <f t="shared" ref="G2612" si="1596">SUM(G2613)</f>
        <v>0</v>
      </c>
      <c r="H2612" s="6">
        <f t="shared" ref="H2612" si="1597">SUM(H2613)</f>
        <v>0</v>
      </c>
    </row>
    <row r="2613" spans="1:12" ht="25.5" x14ac:dyDescent="0.2">
      <c r="A2613" s="8"/>
      <c r="B2613" s="174"/>
      <c r="C2613" s="415" t="s">
        <v>226</v>
      </c>
      <c r="D2613" s="416"/>
      <c r="E2613" s="166" t="s">
        <v>227</v>
      </c>
      <c r="F2613" s="8"/>
      <c r="G2613" s="8"/>
      <c r="H2613" s="8"/>
    </row>
    <row r="2614" spans="1:12" x14ac:dyDescent="0.2">
      <c r="A2614" s="15">
        <f>COUNT(A2615)</f>
        <v>0</v>
      </c>
      <c r="B2614" s="15">
        <v>2</v>
      </c>
      <c r="C2614" s="413"/>
      <c r="D2614" s="414"/>
      <c r="E2614" s="167"/>
      <c r="F2614" s="6">
        <f>SUM(F2615)</f>
        <v>0</v>
      </c>
      <c r="G2614" s="6">
        <f t="shared" ref="G2614" si="1598">SUM(G2615)</f>
        <v>0</v>
      </c>
      <c r="H2614" s="6">
        <f t="shared" ref="H2614" si="1599">SUM(H2615)</f>
        <v>0</v>
      </c>
    </row>
    <row r="2615" spans="1:12" ht="25.5" x14ac:dyDescent="0.2">
      <c r="A2615" s="8"/>
      <c r="B2615" s="174"/>
      <c r="C2615" s="415" t="s">
        <v>226</v>
      </c>
      <c r="D2615" s="416"/>
      <c r="E2615" s="166" t="s">
        <v>227</v>
      </c>
      <c r="F2615" s="8"/>
      <c r="G2615" s="8"/>
      <c r="H2615" s="8"/>
    </row>
    <row r="2616" spans="1:12" x14ac:dyDescent="0.2">
      <c r="A2616" s="15">
        <f>COUNT(A2617)</f>
        <v>0</v>
      </c>
      <c r="B2616" s="15">
        <v>3</v>
      </c>
      <c r="C2616" s="413"/>
      <c r="D2616" s="414"/>
      <c r="E2616" s="167"/>
      <c r="F2616" s="6">
        <f>SUM(F2617)</f>
        <v>0</v>
      </c>
      <c r="G2616" s="6">
        <f t="shared" ref="G2616" si="1600">SUM(G2617)</f>
        <v>0</v>
      </c>
      <c r="H2616" s="6">
        <f t="shared" ref="H2616" si="1601">SUM(H2617)</f>
        <v>0</v>
      </c>
    </row>
    <row r="2617" spans="1:12" ht="25.5" x14ac:dyDescent="0.2">
      <c r="A2617" s="8"/>
      <c r="B2617" s="174"/>
      <c r="C2617" s="415" t="s">
        <v>226</v>
      </c>
      <c r="D2617" s="416"/>
      <c r="E2617" s="166" t="s">
        <v>227</v>
      </c>
      <c r="F2617" s="8"/>
      <c r="G2617" s="8"/>
      <c r="H2617" s="8"/>
    </row>
    <row r="2618" spans="1:12" x14ac:dyDescent="0.2">
      <c r="A2618" s="15">
        <f>COUNT(A2619)</f>
        <v>0</v>
      </c>
      <c r="B2618" s="15">
        <v>4</v>
      </c>
      <c r="C2618" s="413"/>
      <c r="D2618" s="414"/>
      <c r="E2618" s="167"/>
      <c r="F2618" s="6">
        <f>SUM(F2619)</f>
        <v>0</v>
      </c>
      <c r="G2618" s="6">
        <f t="shared" ref="G2618" si="1602">SUM(G2619)</f>
        <v>0</v>
      </c>
      <c r="H2618" s="6">
        <f t="shared" ref="H2618" si="1603">SUM(H2619)</f>
        <v>0</v>
      </c>
    </row>
    <row r="2619" spans="1:12" ht="25.5" x14ac:dyDescent="0.2">
      <c r="A2619" s="8"/>
      <c r="B2619" s="174"/>
      <c r="C2619" s="415" t="s">
        <v>226</v>
      </c>
      <c r="D2619" s="416"/>
      <c r="E2619" s="166" t="s">
        <v>227</v>
      </c>
      <c r="F2619" s="8"/>
      <c r="G2619" s="8"/>
      <c r="H2619" s="8"/>
    </row>
    <row r="2620" spans="1:12" x14ac:dyDescent="0.2">
      <c r="A2620" s="16">
        <f>SUM(A2612+A2614+A2616+A2618)</f>
        <v>0</v>
      </c>
      <c r="B2620" s="16">
        <v>5</v>
      </c>
      <c r="C2620" s="417"/>
      <c r="D2620" s="418"/>
      <c r="E2620" s="17"/>
      <c r="F2620" s="164">
        <f>SUM(F2612+F2614+F2616+F2618)</f>
        <v>0</v>
      </c>
      <c r="G2620" s="164">
        <f t="shared" ref="G2620:H2620" si="1604">SUM(G2612+G2614+G2616+G2618)</f>
        <v>0</v>
      </c>
      <c r="H2620" s="164">
        <f t="shared" si="1604"/>
        <v>0</v>
      </c>
    </row>
    <row r="2621" spans="1:12" ht="25.5" x14ac:dyDescent="0.2">
      <c r="A2621" s="8"/>
      <c r="B2621" s="7"/>
      <c r="C2621" s="415" t="s">
        <v>226</v>
      </c>
      <c r="D2621" s="416"/>
      <c r="E2621" s="7" t="s">
        <v>227</v>
      </c>
      <c r="F2621" s="8"/>
      <c r="G2621" s="8"/>
      <c r="H2621" s="8"/>
    </row>
    <row r="2622" spans="1:12" x14ac:dyDescent="0.2">
      <c r="A2622" s="2"/>
      <c r="B2622" s="2"/>
      <c r="C2622" s="421"/>
      <c r="D2622" s="421"/>
      <c r="E2622" s="2"/>
      <c r="F2622" s="2"/>
      <c r="G2622" s="2"/>
      <c r="H2622" s="2"/>
      <c r="I2622" s="2"/>
      <c r="J2622" s="2"/>
      <c r="K2622" s="2"/>
      <c r="L2622" s="2"/>
    </row>
    <row r="2623" spans="1:12" x14ac:dyDescent="0.2">
      <c r="A2623" s="2"/>
      <c r="B2623" s="2"/>
      <c r="C2623" s="432"/>
      <c r="D2623" s="432"/>
      <c r="E2623" s="2"/>
      <c r="F2623" s="2"/>
      <c r="G2623" s="2"/>
      <c r="H2623" s="2"/>
      <c r="I2623" s="2"/>
      <c r="J2623" s="2"/>
      <c r="K2623" s="2"/>
      <c r="L2623" s="2"/>
    </row>
    <row r="2624" spans="1:12" ht="18" customHeight="1" x14ac:dyDescent="0.2">
      <c r="A2624" s="408" t="s">
        <v>28</v>
      </c>
      <c r="B2624" s="408"/>
      <c r="C2624" s="408"/>
      <c r="D2624" s="408"/>
      <c r="E2624" s="1"/>
      <c r="F2624" s="1"/>
      <c r="G2624" s="1"/>
      <c r="H2624" s="1"/>
      <c r="I2624" s="1"/>
      <c r="J2624" s="1"/>
      <c r="K2624" s="1"/>
      <c r="L2624" s="1"/>
    </row>
    <row r="2625" spans="1:13" x14ac:dyDescent="0.2">
      <c r="A2625" s="3"/>
      <c r="B2625" s="3"/>
      <c r="C2625" s="409"/>
      <c r="D2625" s="409"/>
      <c r="E2625" s="3"/>
      <c r="F2625" s="3"/>
      <c r="G2625" s="3"/>
      <c r="H2625" s="3"/>
      <c r="I2625" s="3"/>
      <c r="J2625" s="3"/>
      <c r="K2625" s="3"/>
      <c r="L2625" s="3"/>
    </row>
    <row r="2626" spans="1:13" x14ac:dyDescent="0.2">
      <c r="A2626" s="427" t="s">
        <v>1</v>
      </c>
      <c r="B2626" s="427"/>
      <c r="C2626" s="427"/>
      <c r="D2626" s="427"/>
      <c r="E2626" s="2"/>
      <c r="F2626" s="433" t="s">
        <v>28</v>
      </c>
      <c r="G2626" s="433"/>
      <c r="H2626" s="433"/>
      <c r="I2626" s="433"/>
      <c r="J2626" s="433"/>
      <c r="K2626" s="433"/>
      <c r="L2626" s="433"/>
    </row>
    <row r="2627" spans="1:13" ht="12.75" customHeight="1" x14ac:dyDescent="0.2">
      <c r="A2627" s="11" t="s">
        <v>53</v>
      </c>
      <c r="B2627" s="11" t="s">
        <v>54</v>
      </c>
      <c r="C2627" s="428" t="s">
        <v>55</v>
      </c>
      <c r="D2627" s="429"/>
      <c r="E2627" s="11" t="s">
        <v>56</v>
      </c>
      <c r="F2627" s="12"/>
      <c r="G2627" s="434" t="s">
        <v>57</v>
      </c>
      <c r="H2627" s="388"/>
      <c r="I2627" s="388"/>
      <c r="J2627" s="388"/>
      <c r="K2627" s="389"/>
      <c r="L2627" s="12"/>
    </row>
    <row r="2628" spans="1:13" ht="25.5" customHeight="1" x14ac:dyDescent="0.2">
      <c r="A2628" s="13"/>
      <c r="B2628" s="13" t="s">
        <v>58</v>
      </c>
      <c r="C2628" s="419" t="s">
        <v>59</v>
      </c>
      <c r="D2628" s="420"/>
      <c r="E2628" s="14" t="s">
        <v>60</v>
      </c>
      <c r="F2628" s="12" t="s">
        <v>61</v>
      </c>
      <c r="G2628" s="12" t="s">
        <v>62</v>
      </c>
      <c r="H2628" s="12" t="s">
        <v>63</v>
      </c>
      <c r="I2628" s="12" t="s">
        <v>64</v>
      </c>
      <c r="J2628" s="12" t="s">
        <v>65</v>
      </c>
      <c r="K2628" s="12" t="s">
        <v>66</v>
      </c>
      <c r="L2628" s="12" t="s">
        <v>67</v>
      </c>
    </row>
    <row r="2629" spans="1:13" x14ac:dyDescent="0.2">
      <c r="A2629" s="15">
        <f>COUNT(A2630)</f>
        <v>0</v>
      </c>
      <c r="B2629" s="167" t="s">
        <v>33</v>
      </c>
      <c r="C2629" s="413"/>
      <c r="D2629" s="414"/>
      <c r="E2629" s="167"/>
      <c r="F2629" s="6">
        <f>SUM(F2630)</f>
        <v>0</v>
      </c>
      <c r="G2629" s="6">
        <f t="shared" ref="G2629" si="1605">SUM(G2630)</f>
        <v>0</v>
      </c>
      <c r="H2629" s="6">
        <f t="shared" ref="H2629" si="1606">SUM(H2630)</f>
        <v>0</v>
      </c>
      <c r="I2629" s="6">
        <f t="shared" ref="I2629" si="1607">SUM(I2630)</f>
        <v>0</v>
      </c>
      <c r="J2629" s="6">
        <f t="shared" ref="J2629" si="1608">SUM(J2630)</f>
        <v>0</v>
      </c>
      <c r="K2629" s="6">
        <f t="shared" ref="K2629" si="1609">SUM(K2630)</f>
        <v>0</v>
      </c>
      <c r="L2629" s="6">
        <f t="shared" ref="L2629" si="1610">SUM(L2630)</f>
        <v>0</v>
      </c>
    </row>
    <row r="2630" spans="1:13" ht="25.5" x14ac:dyDescent="0.2">
      <c r="A2630" s="8"/>
      <c r="B2630" s="166"/>
      <c r="C2630" s="415" t="s">
        <v>226</v>
      </c>
      <c r="D2630" s="416"/>
      <c r="E2630" s="166" t="s">
        <v>227</v>
      </c>
      <c r="F2630" s="8"/>
      <c r="G2630" s="8"/>
      <c r="H2630" s="8"/>
      <c r="I2630" s="8"/>
      <c r="J2630" s="8"/>
      <c r="K2630" s="8"/>
      <c r="L2630" s="8"/>
    </row>
    <row r="2631" spans="1:13" x14ac:dyDescent="0.2">
      <c r="A2631" s="15">
        <f>COUNT(A2632:A2639)</f>
        <v>8</v>
      </c>
      <c r="B2631" s="5" t="s">
        <v>34</v>
      </c>
      <c r="C2631" s="413"/>
      <c r="D2631" s="414"/>
      <c r="E2631" s="5"/>
      <c r="F2631" s="6">
        <f>SUM(F2632:F2639)</f>
        <v>220</v>
      </c>
      <c r="G2631" s="6">
        <f t="shared" ref="G2631:L2631" si="1611">SUM(G2632:G2639)</f>
        <v>5</v>
      </c>
      <c r="H2631" s="6">
        <f t="shared" si="1611"/>
        <v>2</v>
      </c>
      <c r="I2631" s="6">
        <f t="shared" si="1611"/>
        <v>0</v>
      </c>
      <c r="J2631" s="6">
        <f t="shared" si="1611"/>
        <v>0</v>
      </c>
      <c r="K2631" s="6">
        <f t="shared" si="1611"/>
        <v>227</v>
      </c>
      <c r="L2631" s="6">
        <f t="shared" si="1611"/>
        <v>410</v>
      </c>
    </row>
    <row r="2632" spans="1:13" ht="38.25" customHeight="1" x14ac:dyDescent="0.2">
      <c r="A2632" s="162">
        <v>1</v>
      </c>
      <c r="B2632" s="7" t="s">
        <v>1772</v>
      </c>
      <c r="C2632" s="415" t="s">
        <v>1773</v>
      </c>
      <c r="D2632" s="416"/>
      <c r="E2632" s="7" t="s">
        <v>3498</v>
      </c>
      <c r="F2632" s="8">
        <v>18</v>
      </c>
      <c r="G2632" s="8"/>
      <c r="H2632" s="8"/>
      <c r="I2632" s="8"/>
      <c r="J2632" s="8"/>
      <c r="K2632" s="8">
        <v>18</v>
      </c>
      <c r="L2632" s="8">
        <v>32</v>
      </c>
    </row>
    <row r="2633" spans="1:13" ht="38.25" customHeight="1" x14ac:dyDescent="0.2">
      <c r="A2633" s="162">
        <v>1</v>
      </c>
      <c r="B2633" s="135" t="s">
        <v>2270</v>
      </c>
      <c r="C2633" s="415" t="s">
        <v>1774</v>
      </c>
      <c r="D2633" s="416"/>
      <c r="E2633" s="7" t="s">
        <v>3499</v>
      </c>
      <c r="F2633" s="8">
        <v>23</v>
      </c>
      <c r="G2633" s="8"/>
      <c r="H2633" s="8"/>
      <c r="I2633" s="8"/>
      <c r="J2633" s="8"/>
      <c r="K2633" s="8">
        <v>23</v>
      </c>
      <c r="L2633" s="8">
        <v>34</v>
      </c>
      <c r="M2633" s="283"/>
    </row>
    <row r="2634" spans="1:13" ht="63.75" customHeight="1" x14ac:dyDescent="0.2">
      <c r="A2634" s="162">
        <v>1</v>
      </c>
      <c r="B2634" s="7" t="s">
        <v>1775</v>
      </c>
      <c r="C2634" s="415" t="s">
        <v>1776</v>
      </c>
      <c r="D2634" s="416"/>
      <c r="E2634" s="7" t="s">
        <v>3500</v>
      </c>
      <c r="F2634" s="8">
        <v>6</v>
      </c>
      <c r="G2634" s="8"/>
      <c r="H2634" s="8"/>
      <c r="I2634" s="8"/>
      <c r="J2634" s="8"/>
      <c r="K2634" s="8">
        <v>6</v>
      </c>
      <c r="L2634" s="8">
        <v>10</v>
      </c>
    </row>
    <row r="2635" spans="1:13" s="283" customFormat="1" ht="38.25" x14ac:dyDescent="0.2">
      <c r="A2635" s="162">
        <v>1</v>
      </c>
      <c r="B2635" s="284" t="s">
        <v>2655</v>
      </c>
      <c r="C2635" s="422" t="s">
        <v>2656</v>
      </c>
      <c r="D2635" s="423"/>
      <c r="E2635" s="284" t="s">
        <v>2657</v>
      </c>
      <c r="F2635" s="8">
        <v>47</v>
      </c>
      <c r="G2635" s="8">
        <v>4</v>
      </c>
      <c r="H2635" s="8"/>
      <c r="I2635" s="8"/>
      <c r="J2635" s="8"/>
      <c r="K2635" s="8">
        <v>51</v>
      </c>
      <c r="L2635" s="8">
        <v>114</v>
      </c>
      <c r="M2635"/>
    </row>
    <row r="2636" spans="1:13" ht="38.25" customHeight="1" x14ac:dyDescent="0.2">
      <c r="A2636" s="162">
        <v>1</v>
      </c>
      <c r="B2636" s="7" t="s">
        <v>1777</v>
      </c>
      <c r="C2636" s="415" t="s">
        <v>1778</v>
      </c>
      <c r="D2636" s="416"/>
      <c r="E2636" s="7" t="s">
        <v>3501</v>
      </c>
      <c r="F2636" s="8">
        <v>32</v>
      </c>
      <c r="G2636" s="8">
        <v>1</v>
      </c>
      <c r="H2636" s="8"/>
      <c r="I2636" s="8"/>
      <c r="J2636" s="8"/>
      <c r="K2636" s="8">
        <v>33</v>
      </c>
      <c r="L2636" s="8">
        <v>52</v>
      </c>
    </row>
    <row r="2637" spans="1:13" ht="38.25" customHeight="1" x14ac:dyDescent="0.2">
      <c r="A2637" s="162">
        <v>1</v>
      </c>
      <c r="B2637" s="7" t="s">
        <v>106</v>
      </c>
      <c r="C2637" s="415" t="s">
        <v>1779</v>
      </c>
      <c r="D2637" s="416"/>
      <c r="E2637" s="7" t="s">
        <v>3502</v>
      </c>
      <c r="F2637" s="8">
        <v>18</v>
      </c>
      <c r="G2637" s="8"/>
      <c r="H2637" s="8">
        <v>2</v>
      </c>
      <c r="I2637" s="8"/>
      <c r="J2637" s="8"/>
      <c r="K2637" s="8">
        <v>20</v>
      </c>
      <c r="L2637" s="8">
        <v>36</v>
      </c>
    </row>
    <row r="2638" spans="1:13" ht="38.25" customHeight="1" x14ac:dyDescent="0.2">
      <c r="A2638" s="162">
        <v>1</v>
      </c>
      <c r="B2638" s="7" t="s">
        <v>1607</v>
      </c>
      <c r="C2638" s="415" t="s">
        <v>1780</v>
      </c>
      <c r="D2638" s="416"/>
      <c r="E2638" s="7" t="s">
        <v>3503</v>
      </c>
      <c r="F2638" s="8">
        <v>12</v>
      </c>
      <c r="G2638" s="8"/>
      <c r="H2638" s="8"/>
      <c r="I2638" s="8"/>
      <c r="J2638" s="8"/>
      <c r="K2638" s="8">
        <v>12</v>
      </c>
      <c r="L2638" s="8">
        <v>24</v>
      </c>
    </row>
    <row r="2639" spans="1:13" ht="38.25" customHeight="1" x14ac:dyDescent="0.2">
      <c r="A2639" s="162">
        <v>1</v>
      </c>
      <c r="B2639" s="7" t="s">
        <v>1781</v>
      </c>
      <c r="C2639" s="415" t="s">
        <v>1782</v>
      </c>
      <c r="D2639" s="416"/>
      <c r="E2639" s="7" t="s">
        <v>3504</v>
      </c>
      <c r="F2639" s="8">
        <v>64</v>
      </c>
      <c r="G2639" s="8"/>
      <c r="H2639" s="8"/>
      <c r="I2639" s="8"/>
      <c r="J2639" s="8"/>
      <c r="K2639" s="8">
        <v>64</v>
      </c>
      <c r="L2639" s="8">
        <v>108</v>
      </c>
    </row>
    <row r="2640" spans="1:13" x14ac:dyDescent="0.2">
      <c r="A2640" s="15">
        <f>COUNT(A2641:A2645)</f>
        <v>5</v>
      </c>
      <c r="B2640" s="5" t="s">
        <v>35</v>
      </c>
      <c r="C2640" s="413"/>
      <c r="D2640" s="414"/>
      <c r="E2640" s="5"/>
      <c r="F2640" s="6">
        <f t="shared" ref="F2640:L2640" si="1612">SUM(F2641:F2645)</f>
        <v>205</v>
      </c>
      <c r="G2640" s="6">
        <f t="shared" si="1612"/>
        <v>0</v>
      </c>
      <c r="H2640" s="6">
        <f t="shared" si="1612"/>
        <v>11</v>
      </c>
      <c r="I2640" s="6">
        <f t="shared" si="1612"/>
        <v>0</v>
      </c>
      <c r="J2640" s="6">
        <f t="shared" si="1612"/>
        <v>0</v>
      </c>
      <c r="K2640" s="6">
        <f t="shared" si="1612"/>
        <v>216</v>
      </c>
      <c r="L2640" s="6">
        <f t="shared" si="1612"/>
        <v>398</v>
      </c>
    </row>
    <row r="2641" spans="1:12" ht="38.25" customHeight="1" x14ac:dyDescent="0.2">
      <c r="A2641" s="162">
        <v>1</v>
      </c>
      <c r="B2641" s="7" t="s">
        <v>1783</v>
      </c>
      <c r="C2641" s="415" t="s">
        <v>1784</v>
      </c>
      <c r="D2641" s="416"/>
      <c r="E2641" s="7" t="s">
        <v>3505</v>
      </c>
      <c r="F2641" s="8">
        <v>39</v>
      </c>
      <c r="G2641" s="8"/>
      <c r="H2641" s="8">
        <v>6</v>
      </c>
      <c r="I2641" s="8"/>
      <c r="J2641" s="8"/>
      <c r="K2641" s="8">
        <v>45</v>
      </c>
      <c r="L2641" s="8">
        <v>85</v>
      </c>
    </row>
    <row r="2642" spans="1:12" ht="38.25" customHeight="1" x14ac:dyDescent="0.2">
      <c r="A2642" s="162">
        <v>1</v>
      </c>
      <c r="B2642" s="7" t="s">
        <v>1785</v>
      </c>
      <c r="C2642" s="415" t="s">
        <v>1786</v>
      </c>
      <c r="D2642" s="416"/>
      <c r="E2642" s="7" t="s">
        <v>3506</v>
      </c>
      <c r="F2642" s="8">
        <v>92</v>
      </c>
      <c r="G2642" s="8"/>
      <c r="H2642" s="8">
        <v>1</v>
      </c>
      <c r="I2642" s="8"/>
      <c r="J2642" s="8"/>
      <c r="K2642" s="8">
        <v>93</v>
      </c>
      <c r="L2642" s="8">
        <v>186</v>
      </c>
    </row>
    <row r="2643" spans="1:12" ht="38.25" customHeight="1" x14ac:dyDescent="0.2">
      <c r="A2643" s="162">
        <v>1</v>
      </c>
      <c r="B2643" s="7" t="s">
        <v>1787</v>
      </c>
      <c r="C2643" s="415" t="s">
        <v>1788</v>
      </c>
      <c r="D2643" s="416"/>
      <c r="E2643" s="7" t="s">
        <v>3507</v>
      </c>
      <c r="F2643" s="8">
        <v>29</v>
      </c>
      <c r="G2643" s="8"/>
      <c r="H2643" s="8">
        <v>1</v>
      </c>
      <c r="I2643" s="8"/>
      <c r="J2643" s="8"/>
      <c r="K2643" s="8">
        <v>30</v>
      </c>
      <c r="L2643" s="8">
        <v>37</v>
      </c>
    </row>
    <row r="2644" spans="1:12" ht="38.25" customHeight="1" x14ac:dyDescent="0.2">
      <c r="A2644" s="162">
        <v>1</v>
      </c>
      <c r="B2644" s="141" t="s">
        <v>2243</v>
      </c>
      <c r="C2644" s="415" t="s">
        <v>1789</v>
      </c>
      <c r="D2644" s="416"/>
      <c r="E2644" s="7" t="s">
        <v>3508</v>
      </c>
      <c r="F2644" s="8">
        <v>24</v>
      </c>
      <c r="G2644" s="8"/>
      <c r="H2644" s="8"/>
      <c r="I2644" s="8"/>
      <c r="J2644" s="8"/>
      <c r="K2644" s="8">
        <v>24</v>
      </c>
      <c r="L2644" s="8">
        <v>42</v>
      </c>
    </row>
    <row r="2645" spans="1:12" ht="38.25" customHeight="1" x14ac:dyDescent="0.2">
      <c r="A2645" s="162">
        <v>1</v>
      </c>
      <c r="B2645" s="7" t="s">
        <v>1790</v>
      </c>
      <c r="C2645" s="415" t="s">
        <v>1791</v>
      </c>
      <c r="D2645" s="416"/>
      <c r="E2645" s="7" t="s">
        <v>2714</v>
      </c>
      <c r="F2645" s="8">
        <v>21</v>
      </c>
      <c r="G2645" s="8"/>
      <c r="H2645" s="8">
        <v>3</v>
      </c>
      <c r="I2645" s="8"/>
      <c r="J2645" s="8"/>
      <c r="K2645" s="8">
        <v>24</v>
      </c>
      <c r="L2645" s="8">
        <v>48</v>
      </c>
    </row>
    <row r="2646" spans="1:12" x14ac:dyDescent="0.2">
      <c r="A2646" s="15">
        <v>0</v>
      </c>
      <c r="B2646" s="5" t="s">
        <v>36</v>
      </c>
      <c r="C2646" s="413"/>
      <c r="D2646" s="414"/>
      <c r="E2646" s="5"/>
      <c r="F2646" s="6">
        <f>SUM(F2647)</f>
        <v>0</v>
      </c>
      <c r="G2646" s="6">
        <f t="shared" ref="G2646:L2646" si="1613">SUM(G2647)</f>
        <v>0</v>
      </c>
      <c r="H2646" s="6">
        <f t="shared" si="1613"/>
        <v>0</v>
      </c>
      <c r="I2646" s="6">
        <f t="shared" si="1613"/>
        <v>0</v>
      </c>
      <c r="J2646" s="6">
        <f t="shared" si="1613"/>
        <v>0</v>
      </c>
      <c r="K2646" s="6">
        <f t="shared" si="1613"/>
        <v>0</v>
      </c>
      <c r="L2646" s="6">
        <f t="shared" si="1613"/>
        <v>0</v>
      </c>
    </row>
    <row r="2647" spans="1:12" ht="25.5" x14ac:dyDescent="0.2">
      <c r="A2647" s="8"/>
      <c r="B2647" s="7"/>
      <c r="C2647" s="415" t="s">
        <v>226</v>
      </c>
      <c r="D2647" s="416"/>
      <c r="E2647" s="7" t="s">
        <v>227</v>
      </c>
      <c r="F2647" s="8"/>
      <c r="G2647" s="8"/>
      <c r="H2647" s="8"/>
      <c r="I2647" s="8"/>
      <c r="J2647" s="8"/>
      <c r="K2647" s="8"/>
      <c r="L2647" s="8"/>
    </row>
    <row r="2648" spans="1:12" x14ac:dyDescent="0.2">
      <c r="A2648" s="16">
        <f>SUM(A2629+A2631+A2640+A2646)</f>
        <v>13</v>
      </c>
      <c r="B2648" s="17"/>
      <c r="C2648" s="417"/>
      <c r="D2648" s="418"/>
      <c r="E2648" s="17"/>
      <c r="F2648" s="9">
        <f t="shared" ref="F2648:L2648" si="1614">SUM(F2629+F2631+F2640+F2646)</f>
        <v>425</v>
      </c>
      <c r="G2648" s="164">
        <f t="shared" si="1614"/>
        <v>5</v>
      </c>
      <c r="H2648" s="164">
        <f t="shared" si="1614"/>
        <v>13</v>
      </c>
      <c r="I2648" s="164">
        <f t="shared" si="1614"/>
        <v>0</v>
      </c>
      <c r="J2648" s="164">
        <f t="shared" si="1614"/>
        <v>0</v>
      </c>
      <c r="K2648" s="164">
        <f t="shared" si="1614"/>
        <v>443</v>
      </c>
      <c r="L2648" s="164">
        <f t="shared" si="1614"/>
        <v>808</v>
      </c>
    </row>
    <row r="2649" spans="1:12" x14ac:dyDescent="0.2">
      <c r="A2649" s="2"/>
      <c r="B2649" s="2"/>
      <c r="C2649" s="421"/>
      <c r="D2649" s="421"/>
      <c r="E2649" s="2"/>
      <c r="F2649" s="2"/>
      <c r="G2649" s="2"/>
      <c r="H2649" s="2"/>
      <c r="I2649" s="2"/>
      <c r="J2649" s="2"/>
      <c r="K2649" s="2"/>
      <c r="L2649" s="2"/>
    </row>
    <row r="2650" spans="1:12" ht="12.75" customHeight="1" x14ac:dyDescent="0.2">
      <c r="A2650" s="427" t="s">
        <v>2</v>
      </c>
      <c r="B2650" s="427"/>
      <c r="C2650" s="427"/>
      <c r="D2650" s="427"/>
      <c r="E2650" s="2"/>
      <c r="F2650" s="433" t="s">
        <v>28</v>
      </c>
      <c r="G2650" s="433"/>
      <c r="H2650" s="433"/>
      <c r="I2650" s="433"/>
      <c r="J2650" s="433"/>
      <c r="K2650" s="433"/>
      <c r="L2650" s="433"/>
    </row>
    <row r="2651" spans="1:12" ht="12.75" customHeight="1" x14ac:dyDescent="0.2">
      <c r="A2651" s="11" t="s">
        <v>53</v>
      </c>
      <c r="B2651" s="11" t="s">
        <v>54</v>
      </c>
      <c r="C2651" s="428" t="s">
        <v>55</v>
      </c>
      <c r="D2651" s="429"/>
      <c r="E2651" s="11" t="s">
        <v>56</v>
      </c>
      <c r="F2651" s="12"/>
      <c r="G2651" s="434" t="s">
        <v>57</v>
      </c>
      <c r="H2651" s="388"/>
      <c r="I2651" s="388"/>
      <c r="J2651" s="388"/>
      <c r="K2651" s="389"/>
      <c r="L2651" s="12"/>
    </row>
    <row r="2652" spans="1:12" ht="25.5" customHeight="1" x14ac:dyDescent="0.2">
      <c r="A2652" s="13"/>
      <c r="B2652" s="13" t="s">
        <v>58</v>
      </c>
      <c r="C2652" s="419" t="s">
        <v>59</v>
      </c>
      <c r="D2652" s="420"/>
      <c r="E2652" s="14" t="s">
        <v>60</v>
      </c>
      <c r="F2652" s="12" t="s">
        <v>61</v>
      </c>
      <c r="G2652" s="12" t="s">
        <v>62</v>
      </c>
      <c r="H2652" s="12" t="s">
        <v>63</v>
      </c>
      <c r="I2652" s="12" t="s">
        <v>64</v>
      </c>
      <c r="J2652" s="12" t="s">
        <v>65</v>
      </c>
      <c r="K2652" s="12" t="s">
        <v>66</v>
      </c>
      <c r="L2652" s="12" t="s">
        <v>67</v>
      </c>
    </row>
    <row r="2653" spans="1:12" x14ac:dyDescent="0.2">
      <c r="A2653" s="15">
        <f>COUNT(A2654)</f>
        <v>0</v>
      </c>
      <c r="B2653" s="167" t="s">
        <v>33</v>
      </c>
      <c r="C2653" s="413"/>
      <c r="D2653" s="414"/>
      <c r="E2653" s="167"/>
      <c r="F2653" s="6">
        <f>SUM(F2654)</f>
        <v>0</v>
      </c>
      <c r="G2653" s="6">
        <f t="shared" ref="G2653" si="1615">SUM(G2654)</f>
        <v>0</v>
      </c>
      <c r="H2653" s="6">
        <f t="shared" ref="H2653" si="1616">SUM(H2654)</f>
        <v>0</v>
      </c>
      <c r="I2653" s="6">
        <f t="shared" ref="I2653" si="1617">SUM(I2654)</f>
        <v>0</v>
      </c>
      <c r="J2653" s="6">
        <f t="shared" ref="J2653" si="1618">SUM(J2654)</f>
        <v>0</v>
      </c>
      <c r="K2653" s="6">
        <f t="shared" ref="K2653" si="1619">SUM(K2654)</f>
        <v>0</v>
      </c>
      <c r="L2653" s="6">
        <f t="shared" ref="L2653" si="1620">SUM(L2654)</f>
        <v>0</v>
      </c>
    </row>
    <row r="2654" spans="1:12" ht="25.5" x14ac:dyDescent="0.2">
      <c r="A2654" s="8"/>
      <c r="B2654" s="166"/>
      <c r="C2654" s="415" t="s">
        <v>226</v>
      </c>
      <c r="D2654" s="416"/>
      <c r="E2654" s="166" t="s">
        <v>227</v>
      </c>
      <c r="F2654" s="8"/>
      <c r="G2654" s="8"/>
      <c r="H2654" s="8"/>
      <c r="I2654" s="8"/>
      <c r="J2654" s="8"/>
      <c r="K2654" s="8"/>
      <c r="L2654" s="8"/>
    </row>
    <row r="2655" spans="1:12" x14ac:dyDescent="0.2">
      <c r="A2655" s="15">
        <f>COUNT(A2656)</f>
        <v>0</v>
      </c>
      <c r="B2655" s="167" t="s">
        <v>34</v>
      </c>
      <c r="C2655" s="413"/>
      <c r="D2655" s="414"/>
      <c r="E2655" s="167"/>
      <c r="F2655" s="6">
        <f>SUM(F2656)</f>
        <v>0</v>
      </c>
      <c r="G2655" s="6">
        <f t="shared" ref="G2655" si="1621">SUM(G2656)</f>
        <v>0</v>
      </c>
      <c r="H2655" s="6">
        <f t="shared" ref="H2655" si="1622">SUM(H2656)</f>
        <v>0</v>
      </c>
      <c r="I2655" s="6">
        <f t="shared" ref="I2655" si="1623">SUM(I2656)</f>
        <v>0</v>
      </c>
      <c r="J2655" s="6">
        <f t="shared" ref="J2655" si="1624">SUM(J2656)</f>
        <v>0</v>
      </c>
      <c r="K2655" s="6">
        <f t="shared" ref="K2655" si="1625">SUM(K2656)</f>
        <v>0</v>
      </c>
      <c r="L2655" s="6">
        <f t="shared" ref="L2655" si="1626">SUM(L2656)</f>
        <v>0</v>
      </c>
    </row>
    <row r="2656" spans="1:12" ht="25.5" x14ac:dyDescent="0.2">
      <c r="A2656" s="8"/>
      <c r="B2656" s="166"/>
      <c r="C2656" s="415" t="s">
        <v>226</v>
      </c>
      <c r="D2656" s="416"/>
      <c r="E2656" s="166" t="s">
        <v>227</v>
      </c>
      <c r="F2656" s="8"/>
      <c r="G2656" s="8"/>
      <c r="H2656" s="8"/>
      <c r="I2656" s="8"/>
      <c r="J2656" s="8"/>
      <c r="K2656" s="8"/>
      <c r="L2656" s="8"/>
    </row>
    <row r="2657" spans="1:12" x14ac:dyDescent="0.2">
      <c r="A2657" s="15">
        <f>COUNT(A2658)</f>
        <v>0</v>
      </c>
      <c r="B2657" s="167" t="s">
        <v>35</v>
      </c>
      <c r="C2657" s="413"/>
      <c r="D2657" s="414"/>
      <c r="E2657" s="167"/>
      <c r="F2657" s="6">
        <f>SUM(F2658)</f>
        <v>0</v>
      </c>
      <c r="G2657" s="6">
        <f t="shared" ref="G2657" si="1627">SUM(G2658)</f>
        <v>0</v>
      </c>
      <c r="H2657" s="6">
        <f t="shared" ref="H2657" si="1628">SUM(H2658)</f>
        <v>0</v>
      </c>
      <c r="I2657" s="6">
        <f t="shared" ref="I2657" si="1629">SUM(I2658)</f>
        <v>0</v>
      </c>
      <c r="J2657" s="6">
        <f t="shared" ref="J2657" si="1630">SUM(J2658)</f>
        <v>0</v>
      </c>
      <c r="K2657" s="6">
        <f t="shared" ref="K2657" si="1631">SUM(K2658)</f>
        <v>0</v>
      </c>
      <c r="L2657" s="6">
        <f t="shared" ref="L2657" si="1632">SUM(L2658)</f>
        <v>0</v>
      </c>
    </row>
    <row r="2658" spans="1:12" ht="25.5" x14ac:dyDescent="0.2">
      <c r="A2658" s="8"/>
      <c r="B2658" s="166"/>
      <c r="C2658" s="415" t="s">
        <v>226</v>
      </c>
      <c r="D2658" s="416"/>
      <c r="E2658" s="166" t="s">
        <v>227</v>
      </c>
      <c r="F2658" s="8"/>
      <c r="G2658" s="8"/>
      <c r="H2658" s="8"/>
      <c r="I2658" s="8"/>
      <c r="J2658" s="8"/>
      <c r="K2658" s="8"/>
      <c r="L2658" s="8"/>
    </row>
    <row r="2659" spans="1:12" x14ac:dyDescent="0.2">
      <c r="A2659" s="15">
        <f>COUNT(A2660)</f>
        <v>0</v>
      </c>
      <c r="B2659" s="167" t="s">
        <v>36</v>
      </c>
      <c r="C2659" s="413"/>
      <c r="D2659" s="414"/>
      <c r="E2659" s="167"/>
      <c r="F2659" s="6">
        <f>SUM(F2660)</f>
        <v>0</v>
      </c>
      <c r="G2659" s="6">
        <f t="shared" ref="G2659" si="1633">SUM(G2660)</f>
        <v>0</v>
      </c>
      <c r="H2659" s="6">
        <f t="shared" ref="H2659" si="1634">SUM(H2660)</f>
        <v>0</v>
      </c>
      <c r="I2659" s="6">
        <f t="shared" ref="I2659" si="1635">SUM(I2660)</f>
        <v>0</v>
      </c>
      <c r="J2659" s="6">
        <f t="shared" ref="J2659" si="1636">SUM(J2660)</f>
        <v>0</v>
      </c>
      <c r="K2659" s="6">
        <f t="shared" ref="K2659" si="1637">SUM(K2660)</f>
        <v>0</v>
      </c>
      <c r="L2659" s="6">
        <f t="shared" ref="L2659" si="1638">SUM(L2660)</f>
        <v>0</v>
      </c>
    </row>
    <row r="2660" spans="1:12" ht="25.5" x14ac:dyDescent="0.2">
      <c r="A2660" s="8"/>
      <c r="B2660" s="166"/>
      <c r="C2660" s="415" t="s">
        <v>226</v>
      </c>
      <c r="D2660" s="416"/>
      <c r="E2660" s="166" t="s">
        <v>227</v>
      </c>
      <c r="F2660" s="8"/>
      <c r="G2660" s="8"/>
      <c r="H2660" s="8"/>
      <c r="I2660" s="8"/>
      <c r="J2660" s="8"/>
      <c r="K2660" s="8"/>
      <c r="L2660" s="8"/>
    </row>
    <row r="2661" spans="1:12" x14ac:dyDescent="0.2">
      <c r="A2661" s="16">
        <f>SUM(A2653+A2655+A2657+A2659)</f>
        <v>0</v>
      </c>
      <c r="B2661" s="17"/>
      <c r="C2661" s="417"/>
      <c r="D2661" s="418"/>
      <c r="E2661" s="17"/>
      <c r="F2661" s="164">
        <f>SUM(F2653+F2655+F2657+F2659)</f>
        <v>0</v>
      </c>
      <c r="G2661" s="164">
        <f t="shared" ref="G2661:L2661" si="1639">SUM(G2653+G2655+G2657+G2659)</f>
        <v>0</v>
      </c>
      <c r="H2661" s="164">
        <f t="shared" si="1639"/>
        <v>0</v>
      </c>
      <c r="I2661" s="164">
        <f t="shared" si="1639"/>
        <v>0</v>
      </c>
      <c r="J2661" s="164">
        <f t="shared" si="1639"/>
        <v>0</v>
      </c>
      <c r="K2661" s="164">
        <f t="shared" si="1639"/>
        <v>0</v>
      </c>
      <c r="L2661" s="164">
        <f t="shared" si="1639"/>
        <v>0</v>
      </c>
    </row>
    <row r="2662" spans="1:12" x14ac:dyDescent="0.2">
      <c r="A2662" s="2"/>
      <c r="B2662" s="2"/>
      <c r="C2662" s="421"/>
      <c r="D2662" s="421"/>
      <c r="E2662" s="2"/>
      <c r="F2662" s="2"/>
      <c r="G2662" s="2"/>
      <c r="H2662" s="2"/>
      <c r="I2662" s="2"/>
      <c r="J2662" s="2"/>
      <c r="K2662" s="2"/>
      <c r="L2662" s="2"/>
    </row>
    <row r="2663" spans="1:12" ht="12.75" customHeight="1" x14ac:dyDescent="0.2">
      <c r="A2663" s="427" t="s">
        <v>3</v>
      </c>
      <c r="B2663" s="427"/>
      <c r="C2663" s="427"/>
      <c r="D2663" s="427"/>
      <c r="E2663" s="2"/>
      <c r="F2663" s="433" t="s">
        <v>28</v>
      </c>
      <c r="G2663" s="433"/>
      <c r="H2663" s="433"/>
      <c r="I2663" s="433"/>
      <c r="J2663" s="433"/>
      <c r="K2663" s="433"/>
      <c r="L2663" s="433"/>
    </row>
    <row r="2664" spans="1:12" ht="12.75" customHeight="1" x14ac:dyDescent="0.2">
      <c r="A2664" s="11" t="s">
        <v>53</v>
      </c>
      <c r="B2664" s="11" t="s">
        <v>54</v>
      </c>
      <c r="C2664" s="428" t="s">
        <v>55</v>
      </c>
      <c r="D2664" s="429"/>
      <c r="E2664" s="11" t="s">
        <v>56</v>
      </c>
      <c r="F2664" s="12"/>
      <c r="G2664" s="434" t="s">
        <v>57</v>
      </c>
      <c r="H2664" s="388"/>
      <c r="I2664" s="388"/>
      <c r="J2664" s="388"/>
      <c r="K2664" s="389"/>
      <c r="L2664" s="12"/>
    </row>
    <row r="2665" spans="1:12" ht="25.5" customHeight="1" x14ac:dyDescent="0.2">
      <c r="A2665" s="13"/>
      <c r="B2665" s="13" t="s">
        <v>58</v>
      </c>
      <c r="C2665" s="419" t="s">
        <v>59</v>
      </c>
      <c r="D2665" s="420"/>
      <c r="E2665" s="14" t="s">
        <v>60</v>
      </c>
      <c r="F2665" s="12" t="s">
        <v>61</v>
      </c>
      <c r="G2665" s="12" t="s">
        <v>62</v>
      </c>
      <c r="H2665" s="12" t="s">
        <v>63</v>
      </c>
      <c r="I2665" s="12" t="s">
        <v>64</v>
      </c>
      <c r="J2665" s="12" t="s">
        <v>65</v>
      </c>
      <c r="K2665" s="12" t="s">
        <v>66</v>
      </c>
      <c r="L2665" s="12" t="s">
        <v>67</v>
      </c>
    </row>
    <row r="2666" spans="1:12" x14ac:dyDescent="0.2">
      <c r="A2666" s="15">
        <f>COUNT(A2667)</f>
        <v>0</v>
      </c>
      <c r="B2666" s="167" t="s">
        <v>33</v>
      </c>
      <c r="C2666" s="413"/>
      <c r="D2666" s="414"/>
      <c r="E2666" s="167"/>
      <c r="F2666" s="6">
        <f>SUM(F2667)</f>
        <v>0</v>
      </c>
      <c r="G2666" s="6">
        <f t="shared" ref="G2666" si="1640">SUM(G2667)</f>
        <v>0</v>
      </c>
      <c r="H2666" s="6">
        <f t="shared" ref="H2666" si="1641">SUM(H2667)</f>
        <v>0</v>
      </c>
      <c r="I2666" s="6">
        <f t="shared" ref="I2666" si="1642">SUM(I2667)</f>
        <v>0</v>
      </c>
      <c r="J2666" s="6">
        <f t="shared" ref="J2666" si="1643">SUM(J2667)</f>
        <v>0</v>
      </c>
      <c r="K2666" s="6">
        <f t="shared" ref="K2666" si="1644">SUM(K2667)</f>
        <v>0</v>
      </c>
      <c r="L2666" s="6">
        <f t="shared" ref="L2666" si="1645">SUM(L2667)</f>
        <v>0</v>
      </c>
    </row>
    <row r="2667" spans="1:12" ht="25.5" x14ac:dyDescent="0.2">
      <c r="A2667" s="8"/>
      <c r="B2667" s="166"/>
      <c r="C2667" s="415" t="s">
        <v>226</v>
      </c>
      <c r="D2667" s="416"/>
      <c r="E2667" s="166" t="s">
        <v>227</v>
      </c>
      <c r="F2667" s="8"/>
      <c r="G2667" s="8"/>
      <c r="H2667" s="8"/>
      <c r="I2667" s="8"/>
      <c r="J2667" s="8"/>
      <c r="K2667" s="8"/>
      <c r="L2667" s="8"/>
    </row>
    <row r="2668" spans="1:12" x14ac:dyDescent="0.2">
      <c r="A2668" s="15">
        <f>COUNT(A2669)</f>
        <v>0</v>
      </c>
      <c r="B2668" s="167" t="s">
        <v>34</v>
      </c>
      <c r="C2668" s="413"/>
      <c r="D2668" s="414"/>
      <c r="E2668" s="167"/>
      <c r="F2668" s="6">
        <f>SUM(F2669)</f>
        <v>0</v>
      </c>
      <c r="G2668" s="6">
        <f t="shared" ref="G2668" si="1646">SUM(G2669)</f>
        <v>0</v>
      </c>
      <c r="H2668" s="6">
        <f t="shared" ref="H2668" si="1647">SUM(H2669)</f>
        <v>0</v>
      </c>
      <c r="I2668" s="6">
        <f t="shared" ref="I2668" si="1648">SUM(I2669)</f>
        <v>0</v>
      </c>
      <c r="J2668" s="6">
        <f t="shared" ref="J2668" si="1649">SUM(J2669)</f>
        <v>0</v>
      </c>
      <c r="K2668" s="6">
        <f t="shared" ref="K2668" si="1650">SUM(K2669)</f>
        <v>0</v>
      </c>
      <c r="L2668" s="6">
        <f t="shared" ref="L2668" si="1651">SUM(L2669)</f>
        <v>0</v>
      </c>
    </row>
    <row r="2669" spans="1:12" ht="25.5" x14ac:dyDescent="0.2">
      <c r="A2669" s="8"/>
      <c r="B2669" s="166"/>
      <c r="C2669" s="415" t="s">
        <v>226</v>
      </c>
      <c r="D2669" s="416"/>
      <c r="E2669" s="166" t="s">
        <v>227</v>
      </c>
      <c r="F2669" s="8"/>
      <c r="G2669" s="8"/>
      <c r="H2669" s="8"/>
      <c r="I2669" s="8"/>
      <c r="J2669" s="8"/>
      <c r="K2669" s="8"/>
      <c r="L2669" s="8"/>
    </row>
    <row r="2670" spans="1:12" x14ac:dyDescent="0.2">
      <c r="A2670" s="15">
        <f>COUNT(A2671)</f>
        <v>0</v>
      </c>
      <c r="B2670" s="167" t="s">
        <v>35</v>
      </c>
      <c r="C2670" s="413"/>
      <c r="D2670" s="414"/>
      <c r="E2670" s="167"/>
      <c r="F2670" s="6">
        <f>SUM(F2671)</f>
        <v>0</v>
      </c>
      <c r="G2670" s="6">
        <f t="shared" ref="G2670" si="1652">SUM(G2671)</f>
        <v>0</v>
      </c>
      <c r="H2670" s="6">
        <f t="shared" ref="H2670" si="1653">SUM(H2671)</f>
        <v>0</v>
      </c>
      <c r="I2670" s="6">
        <f t="shared" ref="I2670" si="1654">SUM(I2671)</f>
        <v>0</v>
      </c>
      <c r="J2670" s="6">
        <f t="shared" ref="J2670" si="1655">SUM(J2671)</f>
        <v>0</v>
      </c>
      <c r="K2670" s="6">
        <f t="shared" ref="K2670" si="1656">SUM(K2671)</f>
        <v>0</v>
      </c>
      <c r="L2670" s="6">
        <f t="shared" ref="L2670" si="1657">SUM(L2671)</f>
        <v>0</v>
      </c>
    </row>
    <row r="2671" spans="1:12" ht="25.5" x14ac:dyDescent="0.2">
      <c r="A2671" s="8"/>
      <c r="B2671" s="166"/>
      <c r="C2671" s="415" t="s">
        <v>226</v>
      </c>
      <c r="D2671" s="416"/>
      <c r="E2671" s="166" t="s">
        <v>227</v>
      </c>
      <c r="F2671" s="8"/>
      <c r="G2671" s="8"/>
      <c r="H2671" s="8"/>
      <c r="I2671" s="8"/>
      <c r="J2671" s="8"/>
      <c r="K2671" s="8"/>
      <c r="L2671" s="8"/>
    </row>
    <row r="2672" spans="1:12" x14ac:dyDescent="0.2">
      <c r="A2672" s="15">
        <f>COUNT(A2673)</f>
        <v>0</v>
      </c>
      <c r="B2672" s="167" t="s">
        <v>36</v>
      </c>
      <c r="C2672" s="413"/>
      <c r="D2672" s="414"/>
      <c r="E2672" s="167"/>
      <c r="F2672" s="6">
        <f>SUM(F2673)</f>
        <v>0</v>
      </c>
      <c r="G2672" s="6">
        <f t="shared" ref="G2672" si="1658">SUM(G2673)</f>
        <v>0</v>
      </c>
      <c r="H2672" s="6">
        <f t="shared" ref="H2672" si="1659">SUM(H2673)</f>
        <v>0</v>
      </c>
      <c r="I2672" s="6">
        <f t="shared" ref="I2672" si="1660">SUM(I2673)</f>
        <v>0</v>
      </c>
      <c r="J2672" s="6">
        <f t="shared" ref="J2672" si="1661">SUM(J2673)</f>
        <v>0</v>
      </c>
      <c r="K2672" s="6">
        <f t="shared" ref="K2672" si="1662">SUM(K2673)</f>
        <v>0</v>
      </c>
      <c r="L2672" s="6">
        <f t="shared" ref="L2672" si="1663">SUM(L2673)</f>
        <v>0</v>
      </c>
    </row>
    <row r="2673" spans="1:12" ht="25.5" x14ac:dyDescent="0.2">
      <c r="A2673" s="8"/>
      <c r="B2673" s="166"/>
      <c r="C2673" s="415" t="s">
        <v>226</v>
      </c>
      <c r="D2673" s="416"/>
      <c r="E2673" s="166" t="s">
        <v>227</v>
      </c>
      <c r="F2673" s="8"/>
      <c r="G2673" s="8"/>
      <c r="H2673" s="8"/>
      <c r="I2673" s="8"/>
      <c r="J2673" s="8"/>
      <c r="K2673" s="8"/>
      <c r="L2673" s="8"/>
    </row>
    <row r="2674" spans="1:12" x14ac:dyDescent="0.2">
      <c r="A2674" s="16">
        <f>SUM(A2666+A2668+A2670+A2672)</f>
        <v>0</v>
      </c>
      <c r="B2674" s="17"/>
      <c r="C2674" s="417"/>
      <c r="D2674" s="418"/>
      <c r="E2674" s="17"/>
      <c r="F2674" s="164">
        <f>SUM(F2666+F2668+F2670+F2672)</f>
        <v>0</v>
      </c>
      <c r="G2674" s="164">
        <f t="shared" ref="G2674:L2674" si="1664">SUM(G2666+G2668+G2670+G2672)</f>
        <v>0</v>
      </c>
      <c r="H2674" s="164">
        <f t="shared" si="1664"/>
        <v>0</v>
      </c>
      <c r="I2674" s="164">
        <f t="shared" si="1664"/>
        <v>0</v>
      </c>
      <c r="J2674" s="164">
        <f t="shared" si="1664"/>
        <v>0</v>
      </c>
      <c r="K2674" s="164">
        <f t="shared" si="1664"/>
        <v>0</v>
      </c>
      <c r="L2674" s="164">
        <f t="shared" si="1664"/>
        <v>0</v>
      </c>
    </row>
    <row r="2675" spans="1:12" x14ac:dyDescent="0.2">
      <c r="A2675" s="2"/>
      <c r="B2675" s="2"/>
      <c r="C2675" s="421"/>
      <c r="D2675" s="421"/>
      <c r="E2675" s="2"/>
      <c r="F2675" s="2"/>
      <c r="G2675" s="2"/>
      <c r="H2675" s="2"/>
      <c r="I2675" s="2"/>
      <c r="J2675" s="2"/>
      <c r="K2675" s="2"/>
      <c r="L2675" s="2"/>
    </row>
    <row r="2676" spans="1:12" ht="12.75" customHeight="1" x14ac:dyDescent="0.2">
      <c r="A2676" s="427" t="s">
        <v>4</v>
      </c>
      <c r="B2676" s="427"/>
      <c r="C2676" s="427"/>
      <c r="D2676" s="427"/>
      <c r="E2676" s="2"/>
      <c r="F2676" s="433" t="s">
        <v>28</v>
      </c>
      <c r="G2676" s="433"/>
      <c r="H2676" s="433"/>
      <c r="I2676" s="433"/>
      <c r="J2676" s="433"/>
      <c r="K2676" s="433"/>
      <c r="L2676" s="433"/>
    </row>
    <row r="2677" spans="1:12" ht="12.75" customHeight="1" x14ac:dyDescent="0.2">
      <c r="A2677" s="11" t="s">
        <v>53</v>
      </c>
      <c r="B2677" s="11" t="s">
        <v>54</v>
      </c>
      <c r="C2677" s="428" t="s">
        <v>55</v>
      </c>
      <c r="D2677" s="429"/>
      <c r="E2677" s="11" t="s">
        <v>56</v>
      </c>
      <c r="F2677" s="12"/>
      <c r="G2677" s="434" t="s">
        <v>57</v>
      </c>
      <c r="H2677" s="388"/>
      <c r="I2677" s="388"/>
      <c r="J2677" s="388"/>
      <c r="K2677" s="389"/>
      <c r="L2677" s="12"/>
    </row>
    <row r="2678" spans="1:12" ht="25.5" customHeight="1" x14ac:dyDescent="0.2">
      <c r="A2678" s="13"/>
      <c r="B2678" s="13" t="s">
        <v>58</v>
      </c>
      <c r="C2678" s="419" t="s">
        <v>59</v>
      </c>
      <c r="D2678" s="420"/>
      <c r="E2678" s="14" t="s">
        <v>60</v>
      </c>
      <c r="F2678" s="12" t="s">
        <v>61</v>
      </c>
      <c r="G2678" s="12" t="s">
        <v>62</v>
      </c>
      <c r="H2678" s="12" t="s">
        <v>63</v>
      </c>
      <c r="I2678" s="12" t="s">
        <v>64</v>
      </c>
      <c r="J2678" s="12" t="s">
        <v>65</v>
      </c>
      <c r="K2678" s="12" t="s">
        <v>66</v>
      </c>
      <c r="L2678" s="12" t="s">
        <v>67</v>
      </c>
    </row>
    <row r="2679" spans="1:12" x14ac:dyDescent="0.2">
      <c r="A2679" s="15">
        <f>COUNT(A2680)</f>
        <v>0</v>
      </c>
      <c r="B2679" s="167" t="s">
        <v>33</v>
      </c>
      <c r="C2679" s="413"/>
      <c r="D2679" s="414"/>
      <c r="E2679" s="167"/>
      <c r="F2679" s="6">
        <f>SUM(F2680)</f>
        <v>0</v>
      </c>
      <c r="G2679" s="6">
        <f t="shared" ref="G2679" si="1665">SUM(G2680)</f>
        <v>0</v>
      </c>
      <c r="H2679" s="6">
        <f t="shared" ref="H2679" si="1666">SUM(H2680)</f>
        <v>0</v>
      </c>
      <c r="I2679" s="6">
        <f t="shared" ref="I2679" si="1667">SUM(I2680)</f>
        <v>0</v>
      </c>
      <c r="J2679" s="6">
        <f t="shared" ref="J2679" si="1668">SUM(J2680)</f>
        <v>0</v>
      </c>
      <c r="K2679" s="6">
        <f t="shared" ref="K2679" si="1669">SUM(K2680)</f>
        <v>0</v>
      </c>
      <c r="L2679" s="6">
        <f t="shared" ref="L2679" si="1670">SUM(L2680)</f>
        <v>0</v>
      </c>
    </row>
    <row r="2680" spans="1:12" ht="25.5" x14ac:dyDescent="0.2">
      <c r="A2680" s="8"/>
      <c r="B2680" s="166"/>
      <c r="C2680" s="415" t="s">
        <v>226</v>
      </c>
      <c r="D2680" s="416"/>
      <c r="E2680" s="166" t="s">
        <v>227</v>
      </c>
      <c r="F2680" s="8"/>
      <c r="G2680" s="8"/>
      <c r="H2680" s="8"/>
      <c r="I2680" s="8"/>
      <c r="J2680" s="8"/>
      <c r="K2680" s="8"/>
      <c r="L2680" s="8"/>
    </row>
    <row r="2681" spans="1:12" x14ac:dyDescent="0.2">
      <c r="A2681" s="15">
        <f>COUNT(A2682)</f>
        <v>0</v>
      </c>
      <c r="B2681" s="167" t="s">
        <v>34</v>
      </c>
      <c r="C2681" s="413"/>
      <c r="D2681" s="414"/>
      <c r="E2681" s="167"/>
      <c r="F2681" s="6">
        <f>SUM(F2682)</f>
        <v>0</v>
      </c>
      <c r="G2681" s="6">
        <f t="shared" ref="G2681" si="1671">SUM(G2682)</f>
        <v>0</v>
      </c>
      <c r="H2681" s="6">
        <f t="shared" ref="H2681" si="1672">SUM(H2682)</f>
        <v>0</v>
      </c>
      <c r="I2681" s="6">
        <f t="shared" ref="I2681" si="1673">SUM(I2682)</f>
        <v>0</v>
      </c>
      <c r="J2681" s="6">
        <f t="shared" ref="J2681" si="1674">SUM(J2682)</f>
        <v>0</v>
      </c>
      <c r="K2681" s="6">
        <f t="shared" ref="K2681" si="1675">SUM(K2682)</f>
        <v>0</v>
      </c>
      <c r="L2681" s="6">
        <f t="shared" ref="L2681" si="1676">SUM(L2682)</f>
        <v>0</v>
      </c>
    </row>
    <row r="2682" spans="1:12" ht="25.5" x14ac:dyDescent="0.2">
      <c r="A2682" s="8"/>
      <c r="B2682" s="166"/>
      <c r="C2682" s="415" t="s">
        <v>226</v>
      </c>
      <c r="D2682" s="416"/>
      <c r="E2682" s="166" t="s">
        <v>227</v>
      </c>
      <c r="F2682" s="8"/>
      <c r="G2682" s="8"/>
      <c r="H2682" s="8"/>
      <c r="I2682" s="8"/>
      <c r="J2682" s="8"/>
      <c r="K2682" s="8"/>
      <c r="L2682" s="8"/>
    </row>
    <row r="2683" spans="1:12" x14ac:dyDescent="0.2">
      <c r="A2683" s="15">
        <f>COUNT(A2684)</f>
        <v>0</v>
      </c>
      <c r="B2683" s="167" t="s">
        <v>35</v>
      </c>
      <c r="C2683" s="413"/>
      <c r="D2683" s="414"/>
      <c r="E2683" s="167"/>
      <c r="F2683" s="6">
        <f>SUM(F2684)</f>
        <v>0</v>
      </c>
      <c r="G2683" s="6">
        <f t="shared" ref="G2683" si="1677">SUM(G2684)</f>
        <v>0</v>
      </c>
      <c r="H2683" s="6">
        <f t="shared" ref="H2683" si="1678">SUM(H2684)</f>
        <v>0</v>
      </c>
      <c r="I2683" s="6">
        <f t="shared" ref="I2683" si="1679">SUM(I2684)</f>
        <v>0</v>
      </c>
      <c r="J2683" s="6">
        <f t="shared" ref="J2683" si="1680">SUM(J2684)</f>
        <v>0</v>
      </c>
      <c r="K2683" s="6">
        <f t="shared" ref="K2683" si="1681">SUM(K2684)</f>
        <v>0</v>
      </c>
      <c r="L2683" s="6">
        <f t="shared" ref="L2683" si="1682">SUM(L2684)</f>
        <v>0</v>
      </c>
    </row>
    <row r="2684" spans="1:12" ht="25.5" x14ac:dyDescent="0.2">
      <c r="A2684" s="8"/>
      <c r="B2684" s="166"/>
      <c r="C2684" s="415" t="s">
        <v>226</v>
      </c>
      <c r="D2684" s="416"/>
      <c r="E2684" s="166" t="s">
        <v>227</v>
      </c>
      <c r="F2684" s="8"/>
      <c r="G2684" s="8"/>
      <c r="H2684" s="8"/>
      <c r="I2684" s="8"/>
      <c r="J2684" s="8"/>
      <c r="K2684" s="8"/>
      <c r="L2684" s="8"/>
    </row>
    <row r="2685" spans="1:12" x14ac:dyDescent="0.2">
      <c r="A2685" s="15">
        <f>COUNT(A2686)</f>
        <v>0</v>
      </c>
      <c r="B2685" s="167" t="s">
        <v>36</v>
      </c>
      <c r="C2685" s="413"/>
      <c r="D2685" s="414"/>
      <c r="E2685" s="167"/>
      <c r="F2685" s="6">
        <f>SUM(F2686)</f>
        <v>0</v>
      </c>
      <c r="G2685" s="6">
        <f t="shared" ref="G2685" si="1683">SUM(G2686)</f>
        <v>0</v>
      </c>
      <c r="H2685" s="6">
        <f t="shared" ref="H2685" si="1684">SUM(H2686)</f>
        <v>0</v>
      </c>
      <c r="I2685" s="6">
        <f t="shared" ref="I2685" si="1685">SUM(I2686)</f>
        <v>0</v>
      </c>
      <c r="J2685" s="6">
        <f t="shared" ref="J2685" si="1686">SUM(J2686)</f>
        <v>0</v>
      </c>
      <c r="K2685" s="6">
        <f t="shared" ref="K2685" si="1687">SUM(K2686)</f>
        <v>0</v>
      </c>
      <c r="L2685" s="6">
        <f t="shared" ref="L2685" si="1688">SUM(L2686)</f>
        <v>0</v>
      </c>
    </row>
    <row r="2686" spans="1:12" ht="25.5" x14ac:dyDescent="0.2">
      <c r="A2686" s="8"/>
      <c r="B2686" s="166"/>
      <c r="C2686" s="415" t="s">
        <v>226</v>
      </c>
      <c r="D2686" s="416"/>
      <c r="E2686" s="166" t="s">
        <v>227</v>
      </c>
      <c r="F2686" s="8"/>
      <c r="G2686" s="8"/>
      <c r="H2686" s="8"/>
      <c r="I2686" s="8"/>
      <c r="J2686" s="8"/>
      <c r="K2686" s="8"/>
      <c r="L2686" s="8"/>
    </row>
    <row r="2687" spans="1:12" x14ac:dyDescent="0.2">
      <c r="A2687" s="16">
        <f>SUM(A2679+A2681+A2683+A2685)</f>
        <v>0</v>
      </c>
      <c r="B2687" s="17"/>
      <c r="C2687" s="417"/>
      <c r="D2687" s="418"/>
      <c r="E2687" s="17"/>
      <c r="F2687" s="164">
        <f>SUM(F2679+F2681+F2683+F2685)</f>
        <v>0</v>
      </c>
      <c r="G2687" s="164">
        <f t="shared" ref="G2687:L2687" si="1689">SUM(G2679+G2681+G2683+G2685)</f>
        <v>0</v>
      </c>
      <c r="H2687" s="164">
        <f t="shared" si="1689"/>
        <v>0</v>
      </c>
      <c r="I2687" s="164">
        <f t="shared" si="1689"/>
        <v>0</v>
      </c>
      <c r="J2687" s="164">
        <f t="shared" si="1689"/>
        <v>0</v>
      </c>
      <c r="K2687" s="164">
        <f t="shared" si="1689"/>
        <v>0</v>
      </c>
      <c r="L2687" s="164">
        <f t="shared" si="1689"/>
        <v>0</v>
      </c>
    </row>
    <row r="2688" spans="1:12" x14ac:dyDescent="0.2">
      <c r="A2688" s="2"/>
      <c r="B2688" s="2"/>
      <c r="C2688" s="421"/>
      <c r="D2688" s="421"/>
      <c r="E2688" s="2"/>
      <c r="F2688" s="2"/>
      <c r="G2688" s="2"/>
      <c r="H2688" s="2"/>
      <c r="I2688" s="2"/>
      <c r="J2688" s="2"/>
      <c r="K2688" s="2"/>
      <c r="L2688" s="2"/>
    </row>
    <row r="2689" spans="1:12" x14ac:dyDescent="0.2">
      <c r="A2689" s="427" t="s">
        <v>5</v>
      </c>
      <c r="B2689" s="427"/>
      <c r="C2689" s="427"/>
      <c r="D2689" s="427"/>
      <c r="E2689" s="2"/>
      <c r="F2689" s="435" t="s">
        <v>28</v>
      </c>
      <c r="G2689" s="435"/>
      <c r="H2689" s="435"/>
      <c r="I2689" s="435"/>
      <c r="J2689" s="435"/>
      <c r="K2689" s="435"/>
      <c r="L2689" s="435"/>
    </row>
    <row r="2690" spans="1:12" ht="12.75" customHeight="1" x14ac:dyDescent="0.2">
      <c r="A2690" s="11" t="s">
        <v>53</v>
      </c>
      <c r="B2690" s="11" t="s">
        <v>54</v>
      </c>
      <c r="C2690" s="428" t="s">
        <v>55</v>
      </c>
      <c r="D2690" s="429"/>
      <c r="E2690" s="11" t="s">
        <v>56</v>
      </c>
      <c r="F2690" s="434" t="s">
        <v>57</v>
      </c>
      <c r="G2690" s="388"/>
      <c r="H2690" s="388"/>
      <c r="I2690" s="389"/>
      <c r="J2690" s="12"/>
    </row>
    <row r="2691" spans="1:12" ht="25.5" customHeight="1" x14ac:dyDescent="0.2">
      <c r="A2691" s="13"/>
      <c r="B2691" s="13" t="s">
        <v>58</v>
      </c>
      <c r="C2691" s="419" t="s">
        <v>59</v>
      </c>
      <c r="D2691" s="420"/>
      <c r="E2691" s="14" t="s">
        <v>60</v>
      </c>
      <c r="F2691" s="12" t="s">
        <v>294</v>
      </c>
      <c r="G2691" s="12" t="s">
        <v>295</v>
      </c>
      <c r="H2691" s="18" t="s">
        <v>296</v>
      </c>
      <c r="I2691" s="12" t="s">
        <v>66</v>
      </c>
      <c r="J2691" s="12" t="s">
        <v>297</v>
      </c>
    </row>
    <row r="2692" spans="1:12" x14ac:dyDescent="0.2">
      <c r="A2692" s="15">
        <f>COUNT(A2693)</f>
        <v>0</v>
      </c>
      <c r="B2692" s="167" t="s">
        <v>33</v>
      </c>
      <c r="C2692" s="413"/>
      <c r="D2692" s="414"/>
      <c r="E2692" s="167"/>
      <c r="F2692" s="6">
        <f>SUM(F2693)</f>
        <v>0</v>
      </c>
      <c r="G2692" s="6">
        <f t="shared" ref="G2692" si="1690">SUM(G2693)</f>
        <v>0</v>
      </c>
      <c r="H2692" s="6">
        <f t="shared" ref="H2692" si="1691">SUM(H2693)</f>
        <v>0</v>
      </c>
      <c r="I2692" s="6">
        <f t="shared" ref="I2692" si="1692">SUM(I2693)</f>
        <v>0</v>
      </c>
      <c r="J2692" s="6">
        <f t="shared" ref="J2692" si="1693">SUM(J2693)</f>
        <v>0</v>
      </c>
    </row>
    <row r="2693" spans="1:12" ht="25.5" x14ac:dyDescent="0.2">
      <c r="A2693" s="162"/>
      <c r="B2693" s="166"/>
      <c r="C2693" s="415" t="s">
        <v>226</v>
      </c>
      <c r="D2693" s="416"/>
      <c r="E2693" s="166" t="s">
        <v>227</v>
      </c>
      <c r="F2693" s="8"/>
      <c r="G2693" s="8"/>
      <c r="H2693" s="8"/>
      <c r="I2693" s="8"/>
      <c r="J2693" s="8"/>
    </row>
    <row r="2694" spans="1:12" x14ac:dyDescent="0.2">
      <c r="A2694" s="15">
        <f>COUNT(A2695)</f>
        <v>0</v>
      </c>
      <c r="B2694" s="167" t="s">
        <v>34</v>
      </c>
      <c r="C2694" s="413"/>
      <c r="D2694" s="414"/>
      <c r="E2694" s="167"/>
      <c r="F2694" s="6">
        <f>SUM(F2695)</f>
        <v>0</v>
      </c>
      <c r="G2694" s="6">
        <f t="shared" ref="G2694" si="1694">SUM(G2695)</f>
        <v>0</v>
      </c>
      <c r="H2694" s="6">
        <f t="shared" ref="H2694" si="1695">SUM(H2695)</f>
        <v>0</v>
      </c>
      <c r="I2694" s="6">
        <f t="shared" ref="I2694" si="1696">SUM(I2695)</f>
        <v>0</v>
      </c>
      <c r="J2694" s="6">
        <f t="shared" ref="J2694" si="1697">SUM(J2695)</f>
        <v>0</v>
      </c>
    </row>
    <row r="2695" spans="1:12" ht="25.5" x14ac:dyDescent="0.2">
      <c r="A2695" s="162"/>
      <c r="B2695" s="166"/>
      <c r="C2695" s="415" t="s">
        <v>226</v>
      </c>
      <c r="D2695" s="416"/>
      <c r="E2695" s="166" t="s">
        <v>227</v>
      </c>
      <c r="F2695" s="8"/>
      <c r="G2695" s="8"/>
      <c r="H2695" s="8"/>
      <c r="I2695" s="8"/>
      <c r="J2695" s="8"/>
    </row>
    <row r="2696" spans="1:12" x14ac:dyDescent="0.2">
      <c r="A2696" s="15">
        <f>COUNT(A2697)</f>
        <v>1</v>
      </c>
      <c r="B2696" s="5" t="s">
        <v>35</v>
      </c>
      <c r="C2696" s="413"/>
      <c r="D2696" s="414"/>
      <c r="E2696" s="5"/>
      <c r="F2696" s="6">
        <f>SUM(F2697)</f>
        <v>0</v>
      </c>
      <c r="G2696" s="6">
        <f t="shared" ref="G2696:J2696" si="1698">SUM(G2697)</f>
        <v>49</v>
      </c>
      <c r="H2696" s="6">
        <f t="shared" si="1698"/>
        <v>4</v>
      </c>
      <c r="I2696" s="6">
        <f t="shared" si="1698"/>
        <v>53</v>
      </c>
      <c r="J2696" s="6">
        <f t="shared" si="1698"/>
        <v>155</v>
      </c>
    </row>
    <row r="2697" spans="1:12" ht="38.25" customHeight="1" x14ac:dyDescent="0.2">
      <c r="A2697" s="162">
        <v>1</v>
      </c>
      <c r="B2697" s="7" t="s">
        <v>402</v>
      </c>
      <c r="C2697" s="415" t="s">
        <v>1792</v>
      </c>
      <c r="D2697" s="416"/>
      <c r="E2697" s="7" t="s">
        <v>3509</v>
      </c>
      <c r="F2697" s="8"/>
      <c r="G2697" s="8">
        <v>49</v>
      </c>
      <c r="H2697" s="8">
        <v>4</v>
      </c>
      <c r="I2697" s="8">
        <v>53</v>
      </c>
      <c r="J2697" s="8">
        <v>155</v>
      </c>
    </row>
    <row r="2698" spans="1:12" x14ac:dyDescent="0.2">
      <c r="A2698" s="15">
        <f>COUNT(A2699)</f>
        <v>0</v>
      </c>
      <c r="B2698" s="167" t="s">
        <v>36</v>
      </c>
      <c r="C2698" s="413"/>
      <c r="D2698" s="414"/>
      <c r="E2698" s="167"/>
      <c r="F2698" s="6">
        <f>SUM(F2699)</f>
        <v>0</v>
      </c>
      <c r="G2698" s="6">
        <f t="shared" ref="G2698" si="1699">SUM(G2699)</f>
        <v>0</v>
      </c>
      <c r="H2698" s="6">
        <f t="shared" ref="H2698" si="1700">SUM(H2699)</f>
        <v>0</v>
      </c>
      <c r="I2698" s="6">
        <f t="shared" ref="I2698" si="1701">SUM(I2699)</f>
        <v>0</v>
      </c>
      <c r="J2698" s="6">
        <f t="shared" ref="J2698" si="1702">SUM(J2699)</f>
        <v>0</v>
      </c>
    </row>
    <row r="2699" spans="1:12" ht="25.5" x14ac:dyDescent="0.2">
      <c r="A2699" s="162"/>
      <c r="B2699" s="166"/>
      <c r="C2699" s="415" t="s">
        <v>226</v>
      </c>
      <c r="D2699" s="416"/>
      <c r="E2699" s="166" t="s">
        <v>227</v>
      </c>
      <c r="F2699" s="8"/>
      <c r="G2699" s="8"/>
      <c r="H2699" s="8"/>
      <c r="I2699" s="8"/>
      <c r="J2699" s="8"/>
    </row>
    <row r="2700" spans="1:12" x14ac:dyDescent="0.2">
      <c r="A2700" s="16">
        <f>SUM(A2692+A2694+A2696+A2698)</f>
        <v>1</v>
      </c>
      <c r="B2700" s="17"/>
      <c r="C2700" s="417"/>
      <c r="D2700" s="418"/>
      <c r="E2700" s="17"/>
      <c r="F2700" s="9">
        <f>SUM(F2692+F2694+F2696+F2698)</f>
        <v>0</v>
      </c>
      <c r="G2700" s="164">
        <f t="shared" ref="G2700:J2700" si="1703">SUM(G2692+G2694+G2696+G2698)</f>
        <v>49</v>
      </c>
      <c r="H2700" s="164">
        <f t="shared" si="1703"/>
        <v>4</v>
      </c>
      <c r="I2700" s="164">
        <f t="shared" si="1703"/>
        <v>53</v>
      </c>
      <c r="J2700" s="164">
        <f t="shared" si="1703"/>
        <v>155</v>
      </c>
    </row>
    <row r="2701" spans="1:12" x14ac:dyDescent="0.2">
      <c r="A2701" s="2"/>
      <c r="B2701" s="2"/>
      <c r="C2701" s="421"/>
      <c r="D2701" s="421"/>
      <c r="E2701" s="2"/>
      <c r="F2701" s="2"/>
      <c r="G2701" s="2"/>
      <c r="H2701" s="2"/>
      <c r="I2701" s="2"/>
      <c r="J2701" s="2"/>
      <c r="K2701" s="2"/>
      <c r="L2701" s="2"/>
    </row>
    <row r="2702" spans="1:12" x14ac:dyDescent="0.2">
      <c r="A2702" s="427" t="s">
        <v>6</v>
      </c>
      <c r="B2702" s="427"/>
      <c r="C2702" s="427"/>
      <c r="D2702" s="427"/>
      <c r="E2702" s="2"/>
      <c r="F2702" s="435" t="s">
        <v>28</v>
      </c>
      <c r="G2702" s="435"/>
      <c r="H2702" s="435"/>
      <c r="I2702" s="435"/>
      <c r="J2702" s="435"/>
      <c r="K2702" s="435"/>
      <c r="L2702" s="435"/>
    </row>
    <row r="2703" spans="1:12" ht="12.75" customHeight="1" x14ac:dyDescent="0.2">
      <c r="A2703" s="11" t="s">
        <v>53</v>
      </c>
      <c r="B2703" s="11" t="s">
        <v>54</v>
      </c>
      <c r="C2703" s="428" t="s">
        <v>55</v>
      </c>
      <c r="D2703" s="429"/>
      <c r="E2703" s="171" t="s">
        <v>56</v>
      </c>
      <c r="F2703" s="434" t="s">
        <v>57</v>
      </c>
      <c r="G2703" s="388"/>
      <c r="H2703" s="389"/>
    </row>
    <row r="2704" spans="1:12" ht="25.5" customHeight="1" x14ac:dyDescent="0.2">
      <c r="A2704" s="13"/>
      <c r="B2704" s="13" t="s">
        <v>58</v>
      </c>
      <c r="C2704" s="419" t="s">
        <v>59</v>
      </c>
      <c r="D2704" s="420"/>
      <c r="E2704" s="14" t="s">
        <v>60</v>
      </c>
      <c r="F2704" s="12" t="s">
        <v>380</v>
      </c>
      <c r="G2704" s="12" t="s">
        <v>381</v>
      </c>
      <c r="H2704" s="12" t="s">
        <v>66</v>
      </c>
    </row>
    <row r="2705" spans="1:12" x14ac:dyDescent="0.2">
      <c r="A2705" s="15">
        <f>COUNT(A2706)</f>
        <v>0</v>
      </c>
      <c r="B2705" s="15">
        <v>1</v>
      </c>
      <c r="C2705" s="413"/>
      <c r="D2705" s="414"/>
      <c r="E2705" s="167"/>
      <c r="F2705" s="6">
        <f>SUM(F2706)</f>
        <v>0</v>
      </c>
      <c r="G2705" s="6">
        <f t="shared" ref="G2705" si="1704">SUM(G2706)</f>
        <v>0</v>
      </c>
      <c r="H2705" s="6">
        <f t="shared" ref="H2705" si="1705">SUM(H2706)</f>
        <v>0</v>
      </c>
    </row>
    <row r="2706" spans="1:12" ht="25.5" x14ac:dyDescent="0.2">
      <c r="A2706" s="8"/>
      <c r="B2706" s="174"/>
      <c r="C2706" s="415" t="s">
        <v>226</v>
      </c>
      <c r="D2706" s="416"/>
      <c r="E2706" s="166" t="s">
        <v>227</v>
      </c>
      <c r="F2706" s="8"/>
      <c r="G2706" s="8"/>
      <c r="H2706" s="8"/>
    </row>
    <row r="2707" spans="1:12" x14ac:dyDescent="0.2">
      <c r="A2707" s="15">
        <f>COUNT(A2708)</f>
        <v>0</v>
      </c>
      <c r="B2707" s="15">
        <v>2</v>
      </c>
      <c r="C2707" s="413"/>
      <c r="D2707" s="414"/>
      <c r="E2707" s="167"/>
      <c r="F2707" s="6">
        <f>SUM(F2708)</f>
        <v>0</v>
      </c>
      <c r="G2707" s="6">
        <f t="shared" ref="G2707" si="1706">SUM(G2708)</f>
        <v>0</v>
      </c>
      <c r="H2707" s="6">
        <f t="shared" ref="H2707" si="1707">SUM(H2708)</f>
        <v>0</v>
      </c>
    </row>
    <row r="2708" spans="1:12" ht="25.5" x14ac:dyDescent="0.2">
      <c r="A2708" s="8"/>
      <c r="B2708" s="174"/>
      <c r="C2708" s="415" t="s">
        <v>226</v>
      </c>
      <c r="D2708" s="416"/>
      <c r="E2708" s="166" t="s">
        <v>227</v>
      </c>
      <c r="F2708" s="8"/>
      <c r="G2708" s="8"/>
      <c r="H2708" s="8"/>
    </row>
    <row r="2709" spans="1:12" x14ac:dyDescent="0.2">
      <c r="A2709" s="15">
        <f>COUNT(A2710)</f>
        <v>0</v>
      </c>
      <c r="B2709" s="15">
        <v>3</v>
      </c>
      <c r="C2709" s="413"/>
      <c r="D2709" s="414"/>
      <c r="E2709" s="167"/>
      <c r="F2709" s="6">
        <f>SUM(F2710)</f>
        <v>0</v>
      </c>
      <c r="G2709" s="6">
        <f t="shared" ref="G2709" si="1708">SUM(G2710)</f>
        <v>0</v>
      </c>
      <c r="H2709" s="6">
        <f t="shared" ref="H2709" si="1709">SUM(H2710)</f>
        <v>0</v>
      </c>
    </row>
    <row r="2710" spans="1:12" ht="25.5" x14ac:dyDescent="0.2">
      <c r="A2710" s="8"/>
      <c r="B2710" s="174"/>
      <c r="C2710" s="415" t="s">
        <v>226</v>
      </c>
      <c r="D2710" s="416"/>
      <c r="E2710" s="166" t="s">
        <v>227</v>
      </c>
      <c r="F2710" s="8"/>
      <c r="G2710" s="8"/>
      <c r="H2710" s="8"/>
    </row>
    <row r="2711" spans="1:12" x14ac:dyDescent="0.2">
      <c r="A2711" s="15">
        <f>COUNT(A2712)</f>
        <v>0</v>
      </c>
      <c r="B2711" s="15">
        <v>4</v>
      </c>
      <c r="C2711" s="413"/>
      <c r="D2711" s="414"/>
      <c r="E2711" s="167"/>
      <c r="F2711" s="6">
        <f>SUM(F2712)</f>
        <v>0</v>
      </c>
      <c r="G2711" s="6">
        <f t="shared" ref="G2711" si="1710">SUM(G2712)</f>
        <v>0</v>
      </c>
      <c r="H2711" s="6">
        <f t="shared" ref="H2711" si="1711">SUM(H2712)</f>
        <v>0</v>
      </c>
    </row>
    <row r="2712" spans="1:12" ht="25.5" x14ac:dyDescent="0.2">
      <c r="A2712" s="8"/>
      <c r="B2712" s="174"/>
      <c r="C2712" s="415" t="s">
        <v>226</v>
      </c>
      <c r="D2712" s="416"/>
      <c r="E2712" s="166" t="s">
        <v>227</v>
      </c>
      <c r="F2712" s="8"/>
      <c r="G2712" s="8"/>
      <c r="H2712" s="8"/>
    </row>
    <row r="2713" spans="1:12" x14ac:dyDescent="0.2">
      <c r="A2713" s="16">
        <f>SUM(A2705+A2707+A2709+A2711)</f>
        <v>0</v>
      </c>
      <c r="B2713" s="16">
        <v>5</v>
      </c>
      <c r="C2713" s="417"/>
      <c r="D2713" s="418"/>
      <c r="E2713" s="17"/>
      <c r="F2713" s="164">
        <f>SUM(F2705+F2707+F2709+F2711)</f>
        <v>0</v>
      </c>
      <c r="G2713" s="164">
        <f t="shared" ref="G2713:H2713" si="1712">SUM(G2705+G2707+G2709+G2711)</f>
        <v>0</v>
      </c>
      <c r="H2713" s="164">
        <f t="shared" si="1712"/>
        <v>0</v>
      </c>
    </row>
    <row r="2714" spans="1:12" ht="25.5" x14ac:dyDescent="0.2">
      <c r="A2714" s="8"/>
      <c r="B2714" s="7"/>
      <c r="C2714" s="415" t="s">
        <v>226</v>
      </c>
      <c r="D2714" s="416"/>
      <c r="E2714" s="7" t="s">
        <v>227</v>
      </c>
      <c r="F2714" s="8"/>
      <c r="G2714" s="8"/>
      <c r="H2714" s="8"/>
    </row>
    <row r="2715" spans="1:12" x14ac:dyDescent="0.2">
      <c r="A2715" s="2"/>
      <c r="B2715" s="2"/>
      <c r="C2715" s="421"/>
      <c r="D2715" s="421"/>
      <c r="E2715" s="2"/>
      <c r="F2715" s="2"/>
      <c r="G2715" s="2"/>
      <c r="H2715" s="2"/>
      <c r="I2715" s="2"/>
      <c r="J2715" s="2"/>
      <c r="K2715" s="2"/>
      <c r="L2715" s="2"/>
    </row>
    <row r="2716" spans="1:12" x14ac:dyDescent="0.2">
      <c r="A2716" s="2"/>
      <c r="B2716" s="2"/>
      <c r="C2716" s="432"/>
      <c r="D2716" s="432"/>
      <c r="E2716" s="2"/>
      <c r="F2716" s="2"/>
      <c r="G2716" s="2"/>
      <c r="H2716" s="2"/>
      <c r="I2716" s="2"/>
      <c r="J2716" s="2"/>
      <c r="K2716" s="2"/>
      <c r="L2716" s="2"/>
    </row>
  </sheetData>
  <mergeCells count="2966">
    <mergeCell ref="C410:D410"/>
    <mergeCell ref="C2635:D2635"/>
    <mergeCell ref="C401:D401"/>
    <mergeCell ref="C1528:D1528"/>
    <mergeCell ref="C405:D405"/>
    <mergeCell ref="C295:D295"/>
    <mergeCell ref="C856:D856"/>
    <mergeCell ref="C1653:D1653"/>
    <mergeCell ref="C1317:D1317"/>
    <mergeCell ref="C1673:D1673"/>
    <mergeCell ref="C1013:D1013"/>
    <mergeCell ref="C72:D72"/>
    <mergeCell ref="C1239:D1239"/>
    <mergeCell ref="C120:D120"/>
    <mergeCell ref="C119:D119"/>
    <mergeCell ref="C114:D114"/>
    <mergeCell ref="C90:D90"/>
    <mergeCell ref="C113:D113"/>
    <mergeCell ref="C131:D131"/>
    <mergeCell ref="C132:D132"/>
    <mergeCell ref="C133:D133"/>
    <mergeCell ref="A134:D134"/>
    <mergeCell ref="C100:D100"/>
    <mergeCell ref="C99:D99"/>
    <mergeCell ref="C98:D98"/>
    <mergeCell ref="C97:D97"/>
    <mergeCell ref="C96:D96"/>
    <mergeCell ref="C2293:D2293"/>
    <mergeCell ref="C147:D147"/>
    <mergeCell ref="C146:D146"/>
    <mergeCell ref="C145:D145"/>
    <mergeCell ref="C144:D144"/>
    <mergeCell ref="C143:D143"/>
    <mergeCell ref="C141:D141"/>
    <mergeCell ref="C140:D140"/>
    <mergeCell ref="C139:D139"/>
    <mergeCell ref="C138:D138"/>
    <mergeCell ref="C151:D151"/>
    <mergeCell ref="C152:D152"/>
    <mergeCell ref="C153:D153"/>
    <mergeCell ref="C154:D154"/>
    <mergeCell ref="C8:D8"/>
    <mergeCell ref="C7:D7"/>
    <mergeCell ref="C6:D6"/>
    <mergeCell ref="C94:D94"/>
    <mergeCell ref="C71:D71"/>
    <mergeCell ref="C63:D63"/>
    <mergeCell ref="C95:D95"/>
    <mergeCell ref="C93:D93"/>
    <mergeCell ref="C74:D74"/>
    <mergeCell ref="C67:D67"/>
    <mergeCell ref="C65:D65"/>
    <mergeCell ref="C62:D62"/>
    <mergeCell ref="C61:D61"/>
    <mergeCell ref="C52:D52"/>
    <mergeCell ref="C21:D21"/>
    <mergeCell ref="C66:D66"/>
    <mergeCell ref="C20:D20"/>
    <mergeCell ref="C19:D19"/>
    <mergeCell ref="C58:D58"/>
    <mergeCell ref="C16:D16"/>
    <mergeCell ref="C137:D137"/>
    <mergeCell ref="C136:D136"/>
    <mergeCell ref="C103:D103"/>
    <mergeCell ref="C80:D80"/>
    <mergeCell ref="C81:D81"/>
    <mergeCell ref="C82:D82"/>
    <mergeCell ref="C83:D83"/>
    <mergeCell ref="C84:D84"/>
    <mergeCell ref="C76:D76"/>
    <mergeCell ref="C102:D102"/>
    <mergeCell ref="C101:D101"/>
    <mergeCell ref="C86:D86"/>
    <mergeCell ref="C79:D79"/>
    <mergeCell ref="C128:D128"/>
    <mergeCell ref="C122:D122"/>
    <mergeCell ref="C123:D123"/>
    <mergeCell ref="C124:D124"/>
    <mergeCell ref="C91:D91"/>
    <mergeCell ref="C92:D92"/>
    <mergeCell ref="C115:D115"/>
    <mergeCell ref="C181:D181"/>
    <mergeCell ref="C179:D179"/>
    <mergeCell ref="C178:D178"/>
    <mergeCell ref="C177:D177"/>
    <mergeCell ref="C176:D176"/>
    <mergeCell ref="C188:D188"/>
    <mergeCell ref="C211:D211"/>
    <mergeCell ref="C227:D227"/>
    <mergeCell ref="C215:D215"/>
    <mergeCell ref="C242:D242"/>
    <mergeCell ref="C216:D216"/>
    <mergeCell ref="C205:D205"/>
    <mergeCell ref="C206:D206"/>
    <mergeCell ref="C249:D249"/>
    <mergeCell ref="C207:D207"/>
    <mergeCell ref="C208:D208"/>
    <mergeCell ref="C209:D209"/>
    <mergeCell ref="C241:D241"/>
    <mergeCell ref="C406:D406"/>
    <mergeCell ref="C399:D399"/>
    <mergeCell ref="C409:D409"/>
    <mergeCell ref="C404:D404"/>
    <mergeCell ref="C403:D403"/>
    <mergeCell ref="C402:D402"/>
    <mergeCell ref="C400:D400"/>
    <mergeCell ref="C398:D398"/>
    <mergeCell ref="C397:D397"/>
    <mergeCell ref="C253:D253"/>
    <mergeCell ref="C234:D234"/>
    <mergeCell ref="C203:D203"/>
    <mergeCell ref="C204:D204"/>
    <mergeCell ref="C225:D225"/>
    <mergeCell ref="C226:D226"/>
    <mergeCell ref="C228:D228"/>
    <mergeCell ref="C230:D230"/>
    <mergeCell ref="C298:D298"/>
    <mergeCell ref="C338:D338"/>
    <mergeCell ref="C299:D299"/>
    <mergeCell ref="C300:D300"/>
    <mergeCell ref="C313:D313"/>
    <mergeCell ref="C315:D315"/>
    <mergeCell ref="C316:D316"/>
    <mergeCell ref="C317:D317"/>
    <mergeCell ref="C318:D318"/>
    <mergeCell ref="C319:D319"/>
    <mergeCell ref="C396:D396"/>
    <mergeCell ref="C395:D395"/>
    <mergeCell ref="C394:D394"/>
    <mergeCell ref="C392:D392"/>
    <mergeCell ref="C391:D391"/>
    <mergeCell ref="C393:D393"/>
    <mergeCell ref="C425:D425"/>
    <mergeCell ref="C458:D458"/>
    <mergeCell ref="C459:D459"/>
    <mergeCell ref="C460:D460"/>
    <mergeCell ref="C538:D538"/>
    <mergeCell ref="C537:D537"/>
    <mergeCell ref="C536:D536"/>
    <mergeCell ref="C533:D533"/>
    <mergeCell ref="C532:D532"/>
    <mergeCell ref="C531:D531"/>
    <mergeCell ref="C539:D539"/>
    <mergeCell ref="C529:D529"/>
    <mergeCell ref="C528:D528"/>
    <mergeCell ref="C527:D527"/>
    <mergeCell ref="C530:D530"/>
    <mergeCell ref="C526:D526"/>
    <mergeCell ref="C525:D525"/>
    <mergeCell ref="C502:D502"/>
    <mergeCell ref="C501:D501"/>
    <mergeCell ref="C497:D497"/>
    <mergeCell ref="C483:D483"/>
    <mergeCell ref="C484:D484"/>
    <mergeCell ref="C507:D507"/>
    <mergeCell ref="C508:D508"/>
    <mergeCell ref="C467:D467"/>
    <mergeCell ref="C468:D468"/>
    <mergeCell ref="C498:D498"/>
    <mergeCell ref="C499:D499"/>
    <mergeCell ref="C500:D500"/>
    <mergeCell ref="C487:D487"/>
    <mergeCell ref="C408:D408"/>
    <mergeCell ref="C407:D407"/>
    <mergeCell ref="C492:D492"/>
    <mergeCell ref="C493:D493"/>
    <mergeCell ref="C482:D482"/>
    <mergeCell ref="A1382:D1382"/>
    <mergeCell ref="C1381:D1381"/>
    <mergeCell ref="C1449:D1449"/>
    <mergeCell ref="C1448:D1448"/>
    <mergeCell ref="C1447:D1447"/>
    <mergeCell ref="C1446:D1446"/>
    <mergeCell ref="C1445:D1445"/>
    <mergeCell ref="C1442:D1442"/>
    <mergeCell ref="C1441:D1441"/>
    <mergeCell ref="C1440:D1440"/>
    <mergeCell ref="C1439:D1439"/>
    <mergeCell ref="C1438:D1438"/>
    <mergeCell ref="C1388:D1388"/>
    <mergeCell ref="C1419:D1419"/>
    <mergeCell ref="C1420:D1420"/>
    <mergeCell ref="C1399:D1399"/>
    <mergeCell ref="C1408:D1408"/>
    <mergeCell ref="C1437:D1437"/>
    <mergeCell ref="C1415:D1415"/>
    <mergeCell ref="C1358:D1358"/>
    <mergeCell ref="C1357:D1357"/>
    <mergeCell ref="A1356:D1356"/>
    <mergeCell ref="C1386:D1386"/>
    <mergeCell ref="C1387:D1387"/>
    <mergeCell ref="C1405:D1405"/>
    <mergeCell ref="C1377:D1377"/>
    <mergeCell ref="C544:D544"/>
    <mergeCell ref="C756:D756"/>
    <mergeCell ref="C1566:D1566"/>
    <mergeCell ref="C1602:D1602"/>
    <mergeCell ref="C1601:D1601"/>
    <mergeCell ref="C1600:D1600"/>
    <mergeCell ref="C1612:D1612"/>
    <mergeCell ref="C1611:D1611"/>
    <mergeCell ref="C1605:D1605"/>
    <mergeCell ref="C1604:D1604"/>
    <mergeCell ref="C1603:D1603"/>
    <mergeCell ref="C1617:D1617"/>
    <mergeCell ref="C1571:D1571"/>
    <mergeCell ref="C1570:D1570"/>
    <mergeCell ref="C1569:D1569"/>
    <mergeCell ref="C1568:D1568"/>
    <mergeCell ref="C1567:D1567"/>
    <mergeCell ref="C1616:D1616"/>
    <mergeCell ref="C1615:D1615"/>
    <mergeCell ref="C1579:D1579"/>
    <mergeCell ref="A1578:D1578"/>
    <mergeCell ref="C1574:D1574"/>
    <mergeCell ref="C1573:D1573"/>
    <mergeCell ref="C1572:D1572"/>
    <mergeCell ref="C1610:D1610"/>
    <mergeCell ref="C1599:D1599"/>
    <mergeCell ref="C1598:D1598"/>
    <mergeCell ref="C1622:D1622"/>
    <mergeCell ref="C1618:D1618"/>
    <mergeCell ref="C1619:D1619"/>
    <mergeCell ref="C1638:D1638"/>
    <mergeCell ref="C1639:D1639"/>
    <mergeCell ref="C1640:D1640"/>
    <mergeCell ref="C1641:D1641"/>
    <mergeCell ref="C1642:D1642"/>
    <mergeCell ref="C1643:D1643"/>
    <mergeCell ref="C1633:D1633"/>
    <mergeCell ref="C1634:D1634"/>
    <mergeCell ref="C1635:D1635"/>
    <mergeCell ref="C1636:D1636"/>
    <mergeCell ref="C1637:D1637"/>
    <mergeCell ref="C1629:D1629"/>
    <mergeCell ref="C1628:D1628"/>
    <mergeCell ref="C1626:D1626"/>
    <mergeCell ref="C1621:D1621"/>
    <mergeCell ref="C1620:D1620"/>
    <mergeCell ref="C1667:D1667"/>
    <mergeCell ref="C1624:D1624"/>
    <mergeCell ref="C1623:D1623"/>
    <mergeCell ref="C1652:D1652"/>
    <mergeCell ref="C1651:D1651"/>
    <mergeCell ref="C1650:D1650"/>
    <mergeCell ref="C1648:D1648"/>
    <mergeCell ref="C1647:D1647"/>
    <mergeCell ref="C1646:D1646"/>
    <mergeCell ref="A1676:D1676"/>
    <mergeCell ref="C1664:D1664"/>
    <mergeCell ref="C1663:D1663"/>
    <mergeCell ref="C1662:D1662"/>
    <mergeCell ref="C1661:D1661"/>
    <mergeCell ref="C1658:D1658"/>
    <mergeCell ref="C1657:D1657"/>
    <mergeCell ref="C1656:D1656"/>
    <mergeCell ref="C1655:D1655"/>
    <mergeCell ref="C1654:D1654"/>
    <mergeCell ref="C1659:D1659"/>
    <mergeCell ref="C1670:D1670"/>
    <mergeCell ref="C1669:D1669"/>
    <mergeCell ref="C1668:D1668"/>
    <mergeCell ref="C1666:D1666"/>
    <mergeCell ref="C1672:D1672"/>
    <mergeCell ref="C1674:D1674"/>
    <mergeCell ref="C1675:D1675"/>
    <mergeCell ref="C1665:D1665"/>
    <mergeCell ref="C1625:D1625"/>
    <mergeCell ref="C1627:D1627"/>
    <mergeCell ref="C1660:D1660"/>
    <mergeCell ref="C1649:D1649"/>
    <mergeCell ref="C1678:D1678"/>
    <mergeCell ref="C1677:D1677"/>
    <mergeCell ref="C1671:D1671"/>
    <mergeCell ref="C1704:D1704"/>
    <mergeCell ref="C1933:D1933"/>
    <mergeCell ref="C1934:D1934"/>
    <mergeCell ref="C1935:D1935"/>
    <mergeCell ref="C1936:D1936"/>
    <mergeCell ref="C1937:D1937"/>
    <mergeCell ref="C1938:D1938"/>
    <mergeCell ref="C1956:D1956"/>
    <mergeCell ref="C1957:D1957"/>
    <mergeCell ref="C1725:D1725"/>
    <mergeCell ref="C1716:D1716"/>
    <mergeCell ref="C1800:D1800"/>
    <mergeCell ref="C1801:D1801"/>
    <mergeCell ref="C1693:D1693"/>
    <mergeCell ref="C1692:D1692"/>
    <mergeCell ref="C1711:D1711"/>
    <mergeCell ref="C1712:D1712"/>
    <mergeCell ref="C1713:D1713"/>
    <mergeCell ref="C1714:D1714"/>
    <mergeCell ref="C1720:D1720"/>
    <mergeCell ref="C1721:D1721"/>
    <mergeCell ref="C1724:D1724"/>
    <mergeCell ref="C1802:D1802"/>
    <mergeCell ref="C1691:D1691"/>
    <mergeCell ref="C1705:D1705"/>
    <mergeCell ref="C1770:D1770"/>
    <mergeCell ref="C1706:D1706"/>
    <mergeCell ref="C1707:D1707"/>
    <mergeCell ref="C1708:D1708"/>
    <mergeCell ref="C2038:D2038"/>
    <mergeCell ref="C2042:D2042"/>
    <mergeCell ref="C2033:D2033"/>
    <mergeCell ref="C2063:D2063"/>
    <mergeCell ref="C2064:D2064"/>
    <mergeCell ref="C2118:D2118"/>
    <mergeCell ref="C2080:D2080"/>
    <mergeCell ref="C2013:D2013"/>
    <mergeCell ref="C2050:D2050"/>
    <mergeCell ref="C2051:D2051"/>
    <mergeCell ref="C2052:D2052"/>
    <mergeCell ref="C2058:D2058"/>
    <mergeCell ref="C2154:D2154"/>
    <mergeCell ref="C2155:D2155"/>
    <mergeCell ref="C1681:D1681"/>
    <mergeCell ref="C1680:D1680"/>
    <mergeCell ref="C1679:D1679"/>
    <mergeCell ref="C1700:D1700"/>
    <mergeCell ref="C2109:D2109"/>
    <mergeCell ref="C2110:D2110"/>
    <mergeCell ref="C2111:D2111"/>
    <mergeCell ref="C1734:D1734"/>
    <mergeCell ref="C1735:D1735"/>
    <mergeCell ref="C1710:D1710"/>
    <mergeCell ref="C1726:D1726"/>
    <mergeCell ref="C1727:D1727"/>
    <mergeCell ref="C1740:D1740"/>
    <mergeCell ref="C1741:D1741"/>
    <mergeCell ref="C1742:D1742"/>
    <mergeCell ref="A1743:D1743"/>
    <mergeCell ref="C2112:D2112"/>
    <mergeCell ref="C2113:D2113"/>
    <mergeCell ref="C2168:D2168"/>
    <mergeCell ref="C2169:D2169"/>
    <mergeCell ref="C2202:D2202"/>
    <mergeCell ref="C2338:D2338"/>
    <mergeCell ref="C2144:D2144"/>
    <mergeCell ref="A2145:D2145"/>
    <mergeCell ref="C2448:D2448"/>
    <mergeCell ref="C2449:D2449"/>
    <mergeCell ref="A2457:D2457"/>
    <mergeCell ref="C2458:D2458"/>
    <mergeCell ref="C2433:D2433"/>
    <mergeCell ref="C1974:D1974"/>
    <mergeCell ref="C2265:D2265"/>
    <mergeCell ref="C2264:D2264"/>
    <mergeCell ref="C2263:D2263"/>
    <mergeCell ref="C2262:D2262"/>
    <mergeCell ref="C2261:D2261"/>
    <mergeCell ref="C2260:D2260"/>
    <mergeCell ref="C2259:D2259"/>
    <mergeCell ref="C2258:D2258"/>
    <mergeCell ref="C2250:D2250"/>
    <mergeCell ref="C2034:D2034"/>
    <mergeCell ref="A2035:D2035"/>
    <mergeCell ref="C2090:D2090"/>
    <mergeCell ref="C2091:D2091"/>
    <mergeCell ref="C2092:D2092"/>
    <mergeCell ref="C2105:D2105"/>
    <mergeCell ref="C2085:D2085"/>
    <mergeCell ref="C2037:D2037"/>
    <mergeCell ref="C2280:D2280"/>
    <mergeCell ref="A2281:D2281"/>
    <mergeCell ref="C2267:D2267"/>
    <mergeCell ref="C2082:D2082"/>
    <mergeCell ref="C2021:D2021"/>
    <mergeCell ref="C2022:D2022"/>
    <mergeCell ref="C2023:D2023"/>
    <mergeCell ref="C2024:D2024"/>
    <mergeCell ref="C2025:D2025"/>
    <mergeCell ref="C2026:D2026"/>
    <mergeCell ref="C2392:D2392"/>
    <mergeCell ref="C2039:D2039"/>
    <mergeCell ref="C2040:D2040"/>
    <mergeCell ref="C2466:D2466"/>
    <mergeCell ref="C2465:D2465"/>
    <mergeCell ref="C2400:D2400"/>
    <mergeCell ref="A2401:D2401"/>
    <mergeCell ref="C2402:D2402"/>
    <mergeCell ref="C2393:D2393"/>
    <mergeCell ref="C2395:D2395"/>
    <mergeCell ref="C2410:D2410"/>
    <mergeCell ref="C2409:D2409"/>
    <mergeCell ref="C2408:D2408"/>
    <mergeCell ref="C2117:D2117"/>
    <mergeCell ref="C2119:D2119"/>
    <mergeCell ref="C2164:D2164"/>
    <mergeCell ref="C2165:D2165"/>
    <mergeCell ref="C2166:D2166"/>
    <mergeCell ref="C2167:D2167"/>
    <mergeCell ref="C2120:D2120"/>
    <mergeCell ref="C2160:D2160"/>
    <mergeCell ref="C2161:D2161"/>
    <mergeCell ref="C2162:D2162"/>
    <mergeCell ref="C2163:D2163"/>
    <mergeCell ref="C2275:D2275"/>
    <mergeCell ref="C2523:D2523"/>
    <mergeCell ref="C2510:D2510"/>
    <mergeCell ref="C2509:D2509"/>
    <mergeCell ref="C2507:D2507"/>
    <mergeCell ref="C2387:D2387"/>
    <mergeCell ref="C2436:D2436"/>
    <mergeCell ref="C2435:D2435"/>
    <mergeCell ref="C2417:D2417"/>
    <mergeCell ref="C2416:D2416"/>
    <mergeCell ref="C2415:D2415"/>
    <mergeCell ref="C2450:D2450"/>
    <mergeCell ref="C2442:D2442"/>
    <mergeCell ref="C2432:D2432"/>
    <mergeCell ref="C2478:D2478"/>
    <mergeCell ref="C2361:D2361"/>
    <mergeCell ref="C2468:D2468"/>
    <mergeCell ref="C2467:D2467"/>
    <mergeCell ref="C2420:D2420"/>
    <mergeCell ref="C2421:D2421"/>
    <mergeCell ref="C2422:D2422"/>
    <mergeCell ref="C2622:D2622"/>
    <mergeCell ref="C2621:D2621"/>
    <mergeCell ref="C2620:D2620"/>
    <mergeCell ref="A728:D728"/>
    <mergeCell ref="C725:D725"/>
    <mergeCell ref="C752:D752"/>
    <mergeCell ref="C753:D753"/>
    <mergeCell ref="C754:D754"/>
    <mergeCell ref="C755:D755"/>
    <mergeCell ref="C2205:D2205"/>
    <mergeCell ref="C2469:D2469"/>
    <mergeCell ref="C1471:D1471"/>
    <mergeCell ref="C1991:D1991"/>
    <mergeCell ref="C2407:D2407"/>
    <mergeCell ref="C2405:D2405"/>
    <mergeCell ref="C2418:D2418"/>
    <mergeCell ref="C2463:D2463"/>
    <mergeCell ref="C2351:D2351"/>
    <mergeCell ref="C2086:D2086"/>
    <mergeCell ref="C2079:D2079"/>
    <mergeCell ref="C2364:D2364"/>
    <mergeCell ref="C2426:D2426"/>
    <mergeCell ref="C2319:D2319"/>
    <mergeCell ref="C2323:D2323"/>
    <mergeCell ref="C2362:D2362"/>
    <mergeCell ref="C2363:D2363"/>
    <mergeCell ref="C2398:D2398"/>
    <mergeCell ref="C2386:D2386"/>
    <mergeCell ref="C2385:D2385"/>
    <mergeCell ref="C2384:D2384"/>
    <mergeCell ref="C2423:D2423"/>
    <mergeCell ref="C1389:D1389"/>
    <mergeCell ref="C2562:D2562"/>
    <mergeCell ref="C2475:D2475"/>
    <mergeCell ref="C414:D414"/>
    <mergeCell ref="C547:D547"/>
    <mergeCell ref="C545:D545"/>
    <mergeCell ref="C1374:D1374"/>
    <mergeCell ref="C1474:D1474"/>
    <mergeCell ref="C1473:D1473"/>
    <mergeCell ref="C1472:D1472"/>
    <mergeCell ref="C1347:D1347"/>
    <mergeCell ref="A2365:D2365"/>
    <mergeCell ref="C2366:D2366"/>
    <mergeCell ref="C2383:D2383"/>
    <mergeCell ref="C2379:D2379"/>
    <mergeCell ref="C2381:D2381"/>
    <mergeCell ref="C2382:D2382"/>
    <mergeCell ref="C2374:D2374"/>
    <mergeCell ref="C2373:D2373"/>
    <mergeCell ref="C2372:D2372"/>
    <mergeCell ref="C2369:D2369"/>
    <mergeCell ref="C2159:D2159"/>
    <mergeCell ref="C2200:D2200"/>
    <mergeCell ref="C2399:D2399"/>
    <mergeCell ref="A710:D710"/>
    <mergeCell ref="C759:D759"/>
    <mergeCell ref="C1218:D1218"/>
    <mergeCell ref="C773:D773"/>
    <mergeCell ref="C1744:D1744"/>
    <mergeCell ref="C430:D430"/>
    <mergeCell ref="C429:D429"/>
    <mergeCell ref="C428:D428"/>
    <mergeCell ref="C427:D427"/>
    <mergeCell ref="C2647:D2647"/>
    <mergeCell ref="C2573:D2573"/>
    <mergeCell ref="C2572:D2572"/>
    <mergeCell ref="C2569:D2569"/>
    <mergeCell ref="C2568:D2568"/>
    <mergeCell ref="C2567:D2567"/>
    <mergeCell ref="C2566:D2566"/>
    <mergeCell ref="C2555:D2555"/>
    <mergeCell ref="C2554:D2554"/>
    <mergeCell ref="C2639:D2639"/>
    <mergeCell ref="C2638:D2638"/>
    <mergeCell ref="C2183:D2183"/>
    <mergeCell ref="C2390:D2390"/>
    <mergeCell ref="C2391:D2391"/>
    <mergeCell ref="A2557:D2557"/>
    <mergeCell ref="C2464:D2464"/>
    <mergeCell ref="C2484:D2484"/>
    <mergeCell ref="C2396:D2396"/>
    <mergeCell ref="A2414:D2414"/>
    <mergeCell ref="C2425:D2425"/>
    <mergeCell ref="C2563:D2563"/>
    <mergeCell ref="C2564:D2564"/>
    <mergeCell ref="C2565:D2565"/>
    <mergeCell ref="C2556:D2556"/>
    <mergeCell ref="C2412:D2412"/>
    <mergeCell ref="C2375:D2375"/>
    <mergeCell ref="C2376:D2376"/>
    <mergeCell ref="C2471:D2471"/>
    <mergeCell ref="C2472:D2472"/>
    <mergeCell ref="C2462:D2462"/>
    <mergeCell ref="C2461:D2461"/>
    <mergeCell ref="C2460:D2460"/>
    <mergeCell ref="A426:D426"/>
    <mergeCell ref="C555:D555"/>
    <mergeCell ref="C541:D541"/>
    <mergeCell ref="C540:D540"/>
    <mergeCell ref="C479:D479"/>
    <mergeCell ref="C478:D478"/>
    <mergeCell ref="C489:D489"/>
    <mergeCell ref="C475:D475"/>
    <mergeCell ref="C474:D474"/>
    <mergeCell ref="C473:D473"/>
    <mergeCell ref="C472:D472"/>
    <mergeCell ref="C471:D471"/>
    <mergeCell ref="C470:D470"/>
    <mergeCell ref="C469:D469"/>
    <mergeCell ref="C488:D488"/>
    <mergeCell ref="C490:D490"/>
    <mergeCell ref="C546:D546"/>
    <mergeCell ref="C535:D535"/>
    <mergeCell ref="C543:D543"/>
    <mergeCell ref="C522:D522"/>
    <mergeCell ref="A523:D523"/>
    <mergeCell ref="C461:D461"/>
    <mergeCell ref="C465:D465"/>
    <mergeCell ref="C481:D481"/>
    <mergeCell ref="C480:D480"/>
    <mergeCell ref="C512:D512"/>
    <mergeCell ref="C596:D596"/>
    <mergeCell ref="C586:D586"/>
    <mergeCell ref="C1334:D1334"/>
    <mergeCell ref="C542:D542"/>
    <mergeCell ref="C551:D551"/>
    <mergeCell ref="C550:D550"/>
    <mergeCell ref="C549:D549"/>
    <mergeCell ref="C548:D548"/>
    <mergeCell ref="C1562:D1562"/>
    <mergeCell ref="C1561:D1561"/>
    <mergeCell ref="C1560:D1560"/>
    <mergeCell ref="C1559:D1559"/>
    <mergeCell ref="C1558:D1558"/>
    <mergeCell ref="C1557:D1557"/>
    <mergeCell ref="C1546:D1546"/>
    <mergeCell ref="C1536:D1536"/>
    <mergeCell ref="C1537:D1537"/>
    <mergeCell ref="C1538:D1538"/>
    <mergeCell ref="A1539:D1539"/>
    <mergeCell ref="C1494:D1494"/>
    <mergeCell ref="C1493:D1493"/>
    <mergeCell ref="C1495:D1495"/>
    <mergeCell ref="C1360:D1360"/>
    <mergeCell ref="C1359:D1359"/>
    <mergeCell ref="C633:D633"/>
    <mergeCell ref="A634:D634"/>
    <mergeCell ref="C648:D648"/>
    <mergeCell ref="C649:D649"/>
    <mergeCell ref="C595:D595"/>
    <mergeCell ref="C643:D643"/>
    <mergeCell ref="C637:D637"/>
    <mergeCell ref="C638:D638"/>
    <mergeCell ref="C673:D673"/>
    <mergeCell ref="C674:D674"/>
    <mergeCell ref="C675:D675"/>
    <mergeCell ref="C676:D676"/>
    <mergeCell ref="C691:D691"/>
    <mergeCell ref="C1854:D1854"/>
    <mergeCell ref="C1871:D1871"/>
    <mergeCell ref="C2121:D2121"/>
    <mergeCell ref="C1815:D1815"/>
    <mergeCell ref="C1816:D1816"/>
    <mergeCell ref="C1817:D1817"/>
    <mergeCell ref="C1818:D1818"/>
    <mergeCell ref="C1819:D1819"/>
    <mergeCell ref="C1810:D1810"/>
    <mergeCell ref="A1811:D1811"/>
    <mergeCell ref="C679:D679"/>
    <mergeCell ref="C746:D746"/>
    <mergeCell ref="C749:D749"/>
    <mergeCell ref="C750:D750"/>
    <mergeCell ref="C751:D751"/>
    <mergeCell ref="C771:D771"/>
    <mergeCell ref="C763:D763"/>
    <mergeCell ref="C757:D757"/>
    <mergeCell ref="C747:D747"/>
    <mergeCell ref="C806:D806"/>
    <mergeCell ref="C807:D807"/>
    <mergeCell ref="A799:D799"/>
    <mergeCell ref="C767:D767"/>
    <mergeCell ref="C768:D768"/>
    <mergeCell ref="C772:D772"/>
    <mergeCell ref="C758:D758"/>
    <mergeCell ref="C709:D709"/>
    <mergeCell ref="A2676:D2676"/>
    <mergeCell ref="C2413:D2413"/>
    <mergeCell ref="C2501:D2501"/>
    <mergeCell ref="C2502:D2502"/>
    <mergeCell ref="C2503:D2503"/>
    <mergeCell ref="C2504:D2504"/>
    <mergeCell ref="C2505:D2505"/>
    <mergeCell ref="C2506:D2506"/>
    <mergeCell ref="C2497:D2497"/>
    <mergeCell ref="C2498:D2498"/>
    <mergeCell ref="A2499:D2499"/>
    <mergeCell ref="C2524:D2524"/>
    <mergeCell ref="A2440:D2440"/>
    <mergeCell ref="C2441:D2441"/>
    <mergeCell ref="C2454:D2454"/>
    <mergeCell ref="A2455:D2455"/>
    <mergeCell ref="C2456:D2456"/>
    <mergeCell ref="C2518:D2518"/>
    <mergeCell ref="C2517:D2517"/>
    <mergeCell ref="C2516:D2516"/>
    <mergeCell ref="C2515:D2515"/>
    <mergeCell ref="C2514:D2514"/>
    <mergeCell ref="C2619:D2619"/>
    <mergeCell ref="C2513:D2513"/>
    <mergeCell ref="C2479:D2479"/>
    <mergeCell ref="C2480:D2480"/>
    <mergeCell ref="C2552:D2552"/>
    <mergeCell ref="C2548:D2548"/>
    <mergeCell ref="C2547:D2547"/>
    <mergeCell ref="C2543:D2543"/>
    <mergeCell ref="C2534:D2534"/>
    <mergeCell ref="C2536:D2536"/>
    <mergeCell ref="F5:L5"/>
    <mergeCell ref="G6:K6"/>
    <mergeCell ref="C22:D22"/>
    <mergeCell ref="C23:D23"/>
    <mergeCell ref="C24:D24"/>
    <mergeCell ref="C26:D26"/>
    <mergeCell ref="C27:D27"/>
    <mergeCell ref="C53:D53"/>
    <mergeCell ref="C54:D54"/>
    <mergeCell ref="C55:D55"/>
    <mergeCell ref="C56:D56"/>
    <mergeCell ref="C57:D57"/>
    <mergeCell ref="C51:D51"/>
    <mergeCell ref="C85:D85"/>
    <mergeCell ref="C87:D87"/>
    <mergeCell ref="C88:D88"/>
    <mergeCell ref="C89:D89"/>
    <mergeCell ref="C47:D47"/>
    <mergeCell ref="C75:D75"/>
    <mergeCell ref="C10:D10"/>
    <mergeCell ref="C77:D77"/>
    <mergeCell ref="C59:D59"/>
    <mergeCell ref="C68:D68"/>
    <mergeCell ref="C69:D69"/>
    <mergeCell ref="C70:D70"/>
    <mergeCell ref="C73:D73"/>
    <mergeCell ref="C49:D49"/>
    <mergeCell ref="C44:D44"/>
    <mergeCell ref="C18:D18"/>
    <mergeCell ref="C45:D45"/>
    <mergeCell ref="C60:D60"/>
    <mergeCell ref="C17:D17"/>
    <mergeCell ref="A1:C1"/>
    <mergeCell ref="A3:D3"/>
    <mergeCell ref="C4:D4"/>
    <mergeCell ref="A5:D5"/>
    <mergeCell ref="C42:D42"/>
    <mergeCell ref="C41:D41"/>
    <mergeCell ref="C40:D40"/>
    <mergeCell ref="C39:D39"/>
    <mergeCell ref="C38:D38"/>
    <mergeCell ref="C37:D37"/>
    <mergeCell ref="C78:D78"/>
    <mergeCell ref="C36:D36"/>
    <mergeCell ref="C35:D35"/>
    <mergeCell ref="C34:D34"/>
    <mergeCell ref="C33:D33"/>
    <mergeCell ref="C32:D32"/>
    <mergeCell ref="C50:D50"/>
    <mergeCell ref="C64:D64"/>
    <mergeCell ref="C9:D9"/>
    <mergeCell ref="C11:D11"/>
    <mergeCell ref="C29:D29"/>
    <mergeCell ref="C30:D30"/>
    <mergeCell ref="C25:D25"/>
    <mergeCell ref="C28:D28"/>
    <mergeCell ref="C48:D48"/>
    <mergeCell ref="C15:D15"/>
    <mergeCell ref="C14:D14"/>
    <mergeCell ref="C31:D31"/>
    <mergeCell ref="C46:D46"/>
    <mergeCell ref="C13:D13"/>
    <mergeCell ref="C12:D12"/>
    <mergeCell ref="C43:D43"/>
    <mergeCell ref="G135:K135"/>
    <mergeCell ref="G119:K119"/>
    <mergeCell ref="C116:D116"/>
    <mergeCell ref="C117:D117"/>
    <mergeCell ref="A118:D118"/>
    <mergeCell ref="C112:D112"/>
    <mergeCell ref="C111:D111"/>
    <mergeCell ref="C110:D110"/>
    <mergeCell ref="C109:D109"/>
    <mergeCell ref="C108:D108"/>
    <mergeCell ref="C107:D107"/>
    <mergeCell ref="C106:D106"/>
    <mergeCell ref="C105:D105"/>
    <mergeCell ref="C104:D104"/>
    <mergeCell ref="C121:D121"/>
    <mergeCell ref="F118:L118"/>
    <mergeCell ref="F134:L134"/>
    <mergeCell ref="C135:D135"/>
    <mergeCell ref="C130:D130"/>
    <mergeCell ref="C129:D129"/>
    <mergeCell ref="C127:D127"/>
    <mergeCell ref="C126:D126"/>
    <mergeCell ref="C125:D125"/>
    <mergeCell ref="C150:D150"/>
    <mergeCell ref="C149:D149"/>
    <mergeCell ref="C148:D148"/>
    <mergeCell ref="C232:D232"/>
    <mergeCell ref="C222:D222"/>
    <mergeCell ref="C223:D223"/>
    <mergeCell ref="C224:D224"/>
    <mergeCell ref="C231:D231"/>
    <mergeCell ref="C254:D254"/>
    <mergeCell ref="C217:D217"/>
    <mergeCell ref="C218:D218"/>
    <mergeCell ref="C219:D219"/>
    <mergeCell ref="C221:D221"/>
    <mergeCell ref="C220:D220"/>
    <mergeCell ref="C198:D198"/>
    <mergeCell ref="C199:D199"/>
    <mergeCell ref="C200:D200"/>
    <mergeCell ref="C201:D201"/>
    <mergeCell ref="C194:D194"/>
    <mergeCell ref="C195:D195"/>
    <mergeCell ref="A196:D196"/>
    <mergeCell ref="C197:D197"/>
    <mergeCell ref="C189:D189"/>
    <mergeCell ref="C163:D163"/>
    <mergeCell ref="C167:D167"/>
    <mergeCell ref="C168:D168"/>
    <mergeCell ref="C162:D162"/>
    <mergeCell ref="C158:D158"/>
    <mergeCell ref="C157:D157"/>
    <mergeCell ref="C156:D156"/>
    <mergeCell ref="C159:D159"/>
    <mergeCell ref="C155:D155"/>
    <mergeCell ref="C161:D161"/>
    <mergeCell ref="C160:D160"/>
    <mergeCell ref="A171:D171"/>
    <mergeCell ref="C187:D187"/>
    <mergeCell ref="C175:D175"/>
    <mergeCell ref="C166:D166"/>
    <mergeCell ref="C165:D165"/>
    <mergeCell ref="C243:D243"/>
    <mergeCell ref="C213:D213"/>
    <mergeCell ref="C180:D180"/>
    <mergeCell ref="F171:L171"/>
    <mergeCell ref="G172:K172"/>
    <mergeCell ref="F196:L196"/>
    <mergeCell ref="F197:I197"/>
    <mergeCell ref="C190:D190"/>
    <mergeCell ref="C191:D191"/>
    <mergeCell ref="C192:D192"/>
    <mergeCell ref="C193:D193"/>
    <mergeCell ref="C174:D174"/>
    <mergeCell ref="C173:D173"/>
    <mergeCell ref="C172:D172"/>
    <mergeCell ref="C164:D164"/>
    <mergeCell ref="C169:D169"/>
    <mergeCell ref="C170:D170"/>
    <mergeCell ref="C236:D236"/>
    <mergeCell ref="C237:D237"/>
    <mergeCell ref="C238:D238"/>
    <mergeCell ref="C186:D186"/>
    <mergeCell ref="C185:D185"/>
    <mergeCell ref="C184:D184"/>
    <mergeCell ref="C183:D183"/>
    <mergeCell ref="C182:D182"/>
    <mergeCell ref="F263:L263"/>
    <mergeCell ref="C255:D255"/>
    <mergeCell ref="C256:D256"/>
    <mergeCell ref="C257:D257"/>
    <mergeCell ref="C258:D258"/>
    <mergeCell ref="C259:D259"/>
    <mergeCell ref="C261:D261"/>
    <mergeCell ref="C248:D248"/>
    <mergeCell ref="C264:D264"/>
    <mergeCell ref="C233:D233"/>
    <mergeCell ref="C212:D212"/>
    <mergeCell ref="C202:D202"/>
    <mergeCell ref="C251:D251"/>
    <mergeCell ref="C252:D252"/>
    <mergeCell ref="C246:D246"/>
    <mergeCell ref="C244:D244"/>
    <mergeCell ref="C245:D245"/>
    <mergeCell ref="C260:D260"/>
    <mergeCell ref="C214:D214"/>
    <mergeCell ref="C239:D239"/>
    <mergeCell ref="C229:D229"/>
    <mergeCell ref="C235:D235"/>
    <mergeCell ref="C240:D240"/>
    <mergeCell ref="C247:D247"/>
    <mergeCell ref="C250:D250"/>
    <mergeCell ref="C262:D262"/>
    <mergeCell ref="A263:D263"/>
    <mergeCell ref="C210:D210"/>
    <mergeCell ref="C275:D275"/>
    <mergeCell ref="C276:D276"/>
    <mergeCell ref="C277:D277"/>
    <mergeCell ref="C278:D278"/>
    <mergeCell ref="C280:D280"/>
    <mergeCell ref="C281:D281"/>
    <mergeCell ref="C269:D269"/>
    <mergeCell ref="C270:D270"/>
    <mergeCell ref="C271:D271"/>
    <mergeCell ref="C272:D272"/>
    <mergeCell ref="C273:D273"/>
    <mergeCell ref="C274:D274"/>
    <mergeCell ref="F264:H264"/>
    <mergeCell ref="C265:D265"/>
    <mergeCell ref="C266:D266"/>
    <mergeCell ref="C267:D267"/>
    <mergeCell ref="C268:D268"/>
    <mergeCell ref="C279:D279"/>
    <mergeCell ref="C297:D297"/>
    <mergeCell ref="C290:D290"/>
    <mergeCell ref="C291:D291"/>
    <mergeCell ref="C292:D292"/>
    <mergeCell ref="C293:D293"/>
    <mergeCell ref="C294:D294"/>
    <mergeCell ref="C296:D296"/>
    <mergeCell ref="C287:D287"/>
    <mergeCell ref="C288:D288"/>
    <mergeCell ref="C289:D289"/>
    <mergeCell ref="C282:D282"/>
    <mergeCell ref="A283:D283"/>
    <mergeCell ref="C284:D284"/>
    <mergeCell ref="A285:D285"/>
    <mergeCell ref="C307:D307"/>
    <mergeCell ref="C286:D286"/>
    <mergeCell ref="G286:K286"/>
    <mergeCell ref="F285:L285"/>
    <mergeCell ref="C301:D301"/>
    <mergeCell ref="C302:D302"/>
    <mergeCell ref="C303:D303"/>
    <mergeCell ref="C304:D304"/>
    <mergeCell ref="C305:D305"/>
    <mergeCell ref="C306:D306"/>
    <mergeCell ref="C329:D329"/>
    <mergeCell ref="C330:D330"/>
    <mergeCell ref="C331:D331"/>
    <mergeCell ref="C314:D314"/>
    <mergeCell ref="C332:D332"/>
    <mergeCell ref="C325:D325"/>
    <mergeCell ref="C326:D326"/>
    <mergeCell ref="C327:D327"/>
    <mergeCell ref="C328:D328"/>
    <mergeCell ref="C320:D320"/>
    <mergeCell ref="C321:D321"/>
    <mergeCell ref="C359:D359"/>
    <mergeCell ref="C360:D360"/>
    <mergeCell ref="C361:D361"/>
    <mergeCell ref="C362:D362"/>
    <mergeCell ref="C363:D363"/>
    <mergeCell ref="C364:D364"/>
    <mergeCell ref="C354:D354"/>
    <mergeCell ref="C355:D355"/>
    <mergeCell ref="C336:D336"/>
    <mergeCell ref="C337:D337"/>
    <mergeCell ref="C339:D339"/>
    <mergeCell ref="C340:D340"/>
    <mergeCell ref="C334:D334"/>
    <mergeCell ref="C367:D367"/>
    <mergeCell ref="C368:D368"/>
    <mergeCell ref="C369:D369"/>
    <mergeCell ref="C370:D370"/>
    <mergeCell ref="C308:D308"/>
    <mergeCell ref="C309:D309"/>
    <mergeCell ref="C310:D310"/>
    <mergeCell ref="C311:D311"/>
    <mergeCell ref="C312:D312"/>
    <mergeCell ref="C356:D356"/>
    <mergeCell ref="C357:D357"/>
    <mergeCell ref="C358:D358"/>
    <mergeCell ref="C365:D365"/>
    <mergeCell ref="C366:D366"/>
    <mergeCell ref="C322:D322"/>
    <mergeCell ref="C323:D323"/>
    <mergeCell ref="C324:D324"/>
    <mergeCell ref="C348:D348"/>
    <mergeCell ref="C349:D349"/>
    <mergeCell ref="C350:D350"/>
    <mergeCell ref="C351:D351"/>
    <mergeCell ref="C341:D341"/>
    <mergeCell ref="C352:D352"/>
    <mergeCell ref="C353:D353"/>
    <mergeCell ref="C342:D342"/>
    <mergeCell ref="C343:D343"/>
    <mergeCell ref="C344:D344"/>
    <mergeCell ref="C345:D345"/>
    <mergeCell ref="C346:D346"/>
    <mergeCell ref="C347:D347"/>
    <mergeCell ref="C333:D333"/>
    <mergeCell ref="C335:D335"/>
    <mergeCell ref="C383:D383"/>
    <mergeCell ref="C385:D385"/>
    <mergeCell ref="C386:D386"/>
    <mergeCell ref="C388:D388"/>
    <mergeCell ref="C389:D389"/>
    <mergeCell ref="C390:D390"/>
    <mergeCell ref="C376:D376"/>
    <mergeCell ref="C378:D378"/>
    <mergeCell ref="C379:D379"/>
    <mergeCell ref="C380:D380"/>
    <mergeCell ref="C381:D381"/>
    <mergeCell ref="C382:D382"/>
    <mergeCell ref="C371:D371"/>
    <mergeCell ref="C372:D372"/>
    <mergeCell ref="C373:D373"/>
    <mergeCell ref="C374:D374"/>
    <mergeCell ref="C375:D375"/>
    <mergeCell ref="C384:D384"/>
    <mergeCell ref="C387:D387"/>
    <mergeCell ref="C377:D377"/>
    <mergeCell ref="F413:L413"/>
    <mergeCell ref="G414:K414"/>
    <mergeCell ref="C464:D464"/>
    <mergeCell ref="C457:D457"/>
    <mergeCell ref="C453:D453"/>
    <mergeCell ref="C452:D452"/>
    <mergeCell ref="C451:D451"/>
    <mergeCell ref="C450:D450"/>
    <mergeCell ref="C449:D449"/>
    <mergeCell ref="C448:D448"/>
    <mergeCell ref="C447:D447"/>
    <mergeCell ref="C446:D446"/>
    <mergeCell ref="C445:D445"/>
    <mergeCell ref="C444:D444"/>
    <mergeCell ref="C443:D443"/>
    <mergeCell ref="C442:D442"/>
    <mergeCell ref="C411:D411"/>
    <mergeCell ref="C412:D412"/>
    <mergeCell ref="A413:D413"/>
    <mergeCell ref="C424:D424"/>
    <mergeCell ref="C423:D423"/>
    <mergeCell ref="C422:D422"/>
    <mergeCell ref="C421:D421"/>
    <mergeCell ref="C420:D420"/>
    <mergeCell ref="C419:D419"/>
    <mergeCell ref="C418:D418"/>
    <mergeCell ref="C417:D417"/>
    <mergeCell ref="C416:D416"/>
    <mergeCell ref="C415:D415"/>
    <mergeCell ref="F456:L456"/>
    <mergeCell ref="F457:I457"/>
    <mergeCell ref="F426:L426"/>
    <mergeCell ref="G427:K427"/>
    <mergeCell ref="C437:D437"/>
    <mergeCell ref="C438:D438"/>
    <mergeCell ref="C439:D439"/>
    <mergeCell ref="A440:D440"/>
    <mergeCell ref="F440:L440"/>
    <mergeCell ref="C441:D441"/>
    <mergeCell ref="G441:K441"/>
    <mergeCell ref="C431:D431"/>
    <mergeCell ref="C432:D432"/>
    <mergeCell ref="C433:D433"/>
    <mergeCell ref="C434:D434"/>
    <mergeCell ref="C435:D435"/>
    <mergeCell ref="C436:D436"/>
    <mergeCell ref="F504:H504"/>
    <mergeCell ref="C505:D505"/>
    <mergeCell ref="C506:D506"/>
    <mergeCell ref="C466:D466"/>
    <mergeCell ref="C477:D477"/>
    <mergeCell ref="C485:D485"/>
    <mergeCell ref="C486:D486"/>
    <mergeCell ref="C462:D462"/>
    <mergeCell ref="C463:D463"/>
    <mergeCell ref="C476:D476"/>
    <mergeCell ref="C454:D454"/>
    <mergeCell ref="C455:D455"/>
    <mergeCell ref="A456:D456"/>
    <mergeCell ref="C494:D494"/>
    <mergeCell ref="C495:D495"/>
    <mergeCell ref="C496:D496"/>
    <mergeCell ref="C491:D491"/>
    <mergeCell ref="F503:L503"/>
    <mergeCell ref="F523:L523"/>
    <mergeCell ref="C524:D524"/>
    <mergeCell ref="G524:K524"/>
    <mergeCell ref="C516:D516"/>
    <mergeCell ref="C517:D517"/>
    <mergeCell ref="C518:D518"/>
    <mergeCell ref="C519:D519"/>
    <mergeCell ref="C520:D520"/>
    <mergeCell ref="A521:D521"/>
    <mergeCell ref="C504:D504"/>
    <mergeCell ref="C509:D509"/>
    <mergeCell ref="C510:D510"/>
    <mergeCell ref="C511:D511"/>
    <mergeCell ref="C513:D513"/>
    <mergeCell ref="C514:D514"/>
    <mergeCell ref="C515:D515"/>
    <mergeCell ref="A503:D503"/>
    <mergeCell ref="G559:K559"/>
    <mergeCell ref="A558:D558"/>
    <mergeCell ref="F558:L558"/>
    <mergeCell ref="C559:D559"/>
    <mergeCell ref="C579:D579"/>
    <mergeCell ref="C570:D570"/>
    <mergeCell ref="A571:D571"/>
    <mergeCell ref="F571:L571"/>
    <mergeCell ref="C572:D572"/>
    <mergeCell ref="G572:K572"/>
    <mergeCell ref="C573:D573"/>
    <mergeCell ref="C580:D580"/>
    <mergeCell ref="C564:D564"/>
    <mergeCell ref="C565:D565"/>
    <mergeCell ref="C566:D566"/>
    <mergeCell ref="C567:D567"/>
    <mergeCell ref="C568:D568"/>
    <mergeCell ref="C569:D569"/>
    <mergeCell ref="C562:D562"/>
    <mergeCell ref="C561:D561"/>
    <mergeCell ref="C560:D560"/>
    <mergeCell ref="C574:D574"/>
    <mergeCell ref="C575:D575"/>
    <mergeCell ref="C576:D576"/>
    <mergeCell ref="C577:D577"/>
    <mergeCell ref="C578:D578"/>
    <mergeCell ref="C563:D563"/>
    <mergeCell ref="G586:K586"/>
    <mergeCell ref="C587:D587"/>
    <mergeCell ref="C588:D588"/>
    <mergeCell ref="C589:D589"/>
    <mergeCell ref="C590:D590"/>
    <mergeCell ref="C581:D581"/>
    <mergeCell ref="C582:D582"/>
    <mergeCell ref="C583:D583"/>
    <mergeCell ref="C584:D584"/>
    <mergeCell ref="A585:D585"/>
    <mergeCell ref="F585:L585"/>
    <mergeCell ref="C607:D607"/>
    <mergeCell ref="C608:D608"/>
    <mergeCell ref="C609:D609"/>
    <mergeCell ref="C610:D610"/>
    <mergeCell ref="C612:D612"/>
    <mergeCell ref="C601:D601"/>
    <mergeCell ref="C602:D602"/>
    <mergeCell ref="C603:D603"/>
    <mergeCell ref="C604:D604"/>
    <mergeCell ref="C605:D605"/>
    <mergeCell ref="C606:D606"/>
    <mergeCell ref="C597:D597"/>
    <mergeCell ref="A598:D598"/>
    <mergeCell ref="F598:L598"/>
    <mergeCell ref="C599:D599"/>
    <mergeCell ref="F599:I599"/>
    <mergeCell ref="C600:D600"/>
    <mergeCell ref="C591:D591"/>
    <mergeCell ref="C592:D592"/>
    <mergeCell ref="C593:D593"/>
    <mergeCell ref="C594:D594"/>
    <mergeCell ref="C621:D621"/>
    <mergeCell ref="C611:D611"/>
    <mergeCell ref="C622:D622"/>
    <mergeCell ref="C623:D623"/>
    <mergeCell ref="C624:D624"/>
    <mergeCell ref="C625:D625"/>
    <mergeCell ref="C626:D626"/>
    <mergeCell ref="A617:D617"/>
    <mergeCell ref="F617:L617"/>
    <mergeCell ref="C618:D618"/>
    <mergeCell ref="F618:H618"/>
    <mergeCell ref="C619:D619"/>
    <mergeCell ref="C620:D620"/>
    <mergeCell ref="C614:D614"/>
    <mergeCell ref="C615:D615"/>
    <mergeCell ref="C616:D616"/>
    <mergeCell ref="C613:D613"/>
    <mergeCell ref="F634:L634"/>
    <mergeCell ref="C635:D635"/>
    <mergeCell ref="G635:K635"/>
    <mergeCell ref="C636:D636"/>
    <mergeCell ref="F635:F636"/>
    <mergeCell ref="C661:D661"/>
    <mergeCell ref="C646:D646"/>
    <mergeCell ref="C642:D642"/>
    <mergeCell ref="C644:D644"/>
    <mergeCell ref="C645:D645"/>
    <mergeCell ref="C656:D656"/>
    <mergeCell ref="C657:D657"/>
    <mergeCell ref="C658:D658"/>
    <mergeCell ref="C659:D659"/>
    <mergeCell ref="C660:D660"/>
    <mergeCell ref="C627:D627"/>
    <mergeCell ref="C628:D628"/>
    <mergeCell ref="C629:D629"/>
    <mergeCell ref="C630:D630"/>
    <mergeCell ref="C631:D631"/>
    <mergeCell ref="A632:D632"/>
    <mergeCell ref="C652:D652"/>
    <mergeCell ref="C655:D655"/>
    <mergeCell ref="C639:D639"/>
    <mergeCell ref="C647:D647"/>
    <mergeCell ref="C640:D640"/>
    <mergeCell ref="C641:D641"/>
    <mergeCell ref="C650:D650"/>
    <mergeCell ref="C651:D651"/>
    <mergeCell ref="C653:D653"/>
    <mergeCell ref="C654:D654"/>
    <mergeCell ref="F697:L697"/>
    <mergeCell ref="C698:D698"/>
    <mergeCell ref="G698:K698"/>
    <mergeCell ref="C685:D685"/>
    <mergeCell ref="C686:D686"/>
    <mergeCell ref="C687:D687"/>
    <mergeCell ref="C688:D688"/>
    <mergeCell ref="C662:D662"/>
    <mergeCell ref="C690:D690"/>
    <mergeCell ref="C689:D689"/>
    <mergeCell ref="C677:D677"/>
    <mergeCell ref="C678:D678"/>
    <mergeCell ref="C681:D681"/>
    <mergeCell ref="C682:D682"/>
    <mergeCell ref="C683:D683"/>
    <mergeCell ref="C664:D664"/>
    <mergeCell ref="C665:D665"/>
    <mergeCell ref="C666:D666"/>
    <mergeCell ref="C668:D668"/>
    <mergeCell ref="C669:D669"/>
    <mergeCell ref="C670:D670"/>
    <mergeCell ref="C694:D694"/>
    <mergeCell ref="C692:D692"/>
    <mergeCell ref="C667:D667"/>
    <mergeCell ref="C684:D684"/>
    <mergeCell ref="C671:D671"/>
    <mergeCell ref="C680:D680"/>
    <mergeCell ref="C693:D693"/>
    <mergeCell ref="C695:D695"/>
    <mergeCell ref="C696:D696"/>
    <mergeCell ref="A697:D697"/>
    <mergeCell ref="C672:D672"/>
    <mergeCell ref="F710:L710"/>
    <mergeCell ref="C711:D711"/>
    <mergeCell ref="G711:K711"/>
    <mergeCell ref="C712:D712"/>
    <mergeCell ref="C704:D704"/>
    <mergeCell ref="C705:D705"/>
    <mergeCell ref="C706:D706"/>
    <mergeCell ref="C707:D707"/>
    <mergeCell ref="C708:D708"/>
    <mergeCell ref="C699:D699"/>
    <mergeCell ref="C700:D700"/>
    <mergeCell ref="C701:D701"/>
    <mergeCell ref="C702:D702"/>
    <mergeCell ref="C734:D734"/>
    <mergeCell ref="C703:D703"/>
    <mergeCell ref="C726:D726"/>
    <mergeCell ref="C727:D727"/>
    <mergeCell ref="F728:L728"/>
    <mergeCell ref="C729:D729"/>
    <mergeCell ref="G729:K729"/>
    <mergeCell ref="C719:D719"/>
    <mergeCell ref="C720:D720"/>
    <mergeCell ref="C721:D721"/>
    <mergeCell ref="C722:D722"/>
    <mergeCell ref="C723:D723"/>
    <mergeCell ref="C724:D724"/>
    <mergeCell ref="C713:D713"/>
    <mergeCell ref="C714:D714"/>
    <mergeCell ref="C715:D715"/>
    <mergeCell ref="C716:D716"/>
    <mergeCell ref="C717:D717"/>
    <mergeCell ref="C718:D718"/>
    <mergeCell ref="F741:L741"/>
    <mergeCell ref="C742:D742"/>
    <mergeCell ref="F742:I742"/>
    <mergeCell ref="C743:D743"/>
    <mergeCell ref="C744:D744"/>
    <mergeCell ref="C745:D745"/>
    <mergeCell ref="C736:D736"/>
    <mergeCell ref="C737:D737"/>
    <mergeCell ref="C738:D738"/>
    <mergeCell ref="C739:D739"/>
    <mergeCell ref="C740:D740"/>
    <mergeCell ref="A741:D741"/>
    <mergeCell ref="C730:D730"/>
    <mergeCell ref="C731:D731"/>
    <mergeCell ref="C732:D732"/>
    <mergeCell ref="C733:D733"/>
    <mergeCell ref="C735:D735"/>
    <mergeCell ref="C774:D774"/>
    <mergeCell ref="C775:D775"/>
    <mergeCell ref="C770:D770"/>
    <mergeCell ref="C769:D769"/>
    <mergeCell ref="C795:D795"/>
    <mergeCell ref="C760:D760"/>
    <mergeCell ref="C761:D761"/>
    <mergeCell ref="C762:D762"/>
    <mergeCell ref="C764:D764"/>
    <mergeCell ref="C765:D765"/>
    <mergeCell ref="C748:D748"/>
    <mergeCell ref="C766:D766"/>
    <mergeCell ref="C792:D792"/>
    <mergeCell ref="C781:D781"/>
    <mergeCell ref="C782:D782"/>
    <mergeCell ref="C783:D783"/>
    <mergeCell ref="C785:D785"/>
    <mergeCell ref="C786:D786"/>
    <mergeCell ref="C784:D784"/>
    <mergeCell ref="C776:D776"/>
    <mergeCell ref="C777:D777"/>
    <mergeCell ref="C778:D778"/>
    <mergeCell ref="C779:D779"/>
    <mergeCell ref="C780:D780"/>
    <mergeCell ref="C802:D802"/>
    <mergeCell ref="C803:D803"/>
    <mergeCell ref="C804:D804"/>
    <mergeCell ref="C805:D805"/>
    <mergeCell ref="C787:D787"/>
    <mergeCell ref="C788:D788"/>
    <mergeCell ref="C789:D789"/>
    <mergeCell ref="C790:D790"/>
    <mergeCell ref="C791:D791"/>
    <mergeCell ref="C793:D793"/>
    <mergeCell ref="C830:D830"/>
    <mergeCell ref="C822:D822"/>
    <mergeCell ref="F799:L799"/>
    <mergeCell ref="C800:D800"/>
    <mergeCell ref="F800:H800"/>
    <mergeCell ref="C801:D801"/>
    <mergeCell ref="C794:D794"/>
    <mergeCell ref="C796:D796"/>
    <mergeCell ref="C797:D797"/>
    <mergeCell ref="C798:D798"/>
    <mergeCell ref="C825:D825"/>
    <mergeCell ref="C826:D826"/>
    <mergeCell ref="C827:D827"/>
    <mergeCell ref="C828:D828"/>
    <mergeCell ref="C829:D829"/>
    <mergeCell ref="C818:D818"/>
    <mergeCell ref="C819:D819"/>
    <mergeCell ref="C820:D820"/>
    <mergeCell ref="C821:D821"/>
    <mergeCell ref="C824:D824"/>
    <mergeCell ref="A816:D816"/>
    <mergeCell ref="F816:L816"/>
    <mergeCell ref="C817:D817"/>
    <mergeCell ref="G817:K817"/>
    <mergeCell ref="C808:D808"/>
    <mergeCell ref="C809:D809"/>
    <mergeCell ref="C810:D810"/>
    <mergeCell ref="C811:D811"/>
    <mergeCell ref="C812:D812"/>
    <mergeCell ref="C813:D813"/>
    <mergeCell ref="A814:D814"/>
    <mergeCell ref="C815:D815"/>
    <mergeCell ref="F863:L863"/>
    <mergeCell ref="C864:D864"/>
    <mergeCell ref="G864:K864"/>
    <mergeCell ref="C853:D853"/>
    <mergeCell ref="C854:D854"/>
    <mergeCell ref="C855:D855"/>
    <mergeCell ref="C857:D857"/>
    <mergeCell ref="C859:D859"/>
    <mergeCell ref="C860:D860"/>
    <mergeCell ref="C847:D847"/>
    <mergeCell ref="C848:D848"/>
    <mergeCell ref="C849:D849"/>
    <mergeCell ref="C850:D850"/>
    <mergeCell ref="C851:D851"/>
    <mergeCell ref="C852:D852"/>
    <mergeCell ref="C841:D841"/>
    <mergeCell ref="C842:D842"/>
    <mergeCell ref="C843:D843"/>
    <mergeCell ref="C844:D844"/>
    <mergeCell ref="C845:D845"/>
    <mergeCell ref="C846:D846"/>
    <mergeCell ref="C823:D823"/>
    <mergeCell ref="C870:D870"/>
    <mergeCell ref="C871:D871"/>
    <mergeCell ref="C872:D872"/>
    <mergeCell ref="C873:D873"/>
    <mergeCell ref="C874:D874"/>
    <mergeCell ref="A875:D875"/>
    <mergeCell ref="C865:D865"/>
    <mergeCell ref="C831:D831"/>
    <mergeCell ref="C832:D832"/>
    <mergeCell ref="C833:D833"/>
    <mergeCell ref="C834:D834"/>
    <mergeCell ref="C858:D858"/>
    <mergeCell ref="C866:D866"/>
    <mergeCell ref="C867:D867"/>
    <mergeCell ref="C868:D868"/>
    <mergeCell ref="C869:D869"/>
    <mergeCell ref="C861:D861"/>
    <mergeCell ref="C862:D862"/>
    <mergeCell ref="A863:D863"/>
    <mergeCell ref="C836:D836"/>
    <mergeCell ref="C837:D837"/>
    <mergeCell ref="C838:D838"/>
    <mergeCell ref="C839:D839"/>
    <mergeCell ref="C840:D840"/>
    <mergeCell ref="C835:D835"/>
    <mergeCell ref="C886:D886"/>
    <mergeCell ref="C887:D887"/>
    <mergeCell ref="A888:D888"/>
    <mergeCell ref="F888:L888"/>
    <mergeCell ref="C889:D889"/>
    <mergeCell ref="G889:K889"/>
    <mergeCell ref="C880:D880"/>
    <mergeCell ref="C881:D881"/>
    <mergeCell ref="C882:D882"/>
    <mergeCell ref="C883:D883"/>
    <mergeCell ref="C884:D884"/>
    <mergeCell ref="C885:D885"/>
    <mergeCell ref="F875:L875"/>
    <mergeCell ref="C876:D876"/>
    <mergeCell ref="G876:K876"/>
    <mergeCell ref="C877:D877"/>
    <mergeCell ref="C878:D878"/>
    <mergeCell ref="C879:D879"/>
    <mergeCell ref="C901:D901"/>
    <mergeCell ref="A902:D902"/>
    <mergeCell ref="F902:L902"/>
    <mergeCell ref="C903:D903"/>
    <mergeCell ref="F903:I903"/>
    <mergeCell ref="C904:D904"/>
    <mergeCell ref="C895:D895"/>
    <mergeCell ref="C896:D896"/>
    <mergeCell ref="C897:D897"/>
    <mergeCell ref="C898:D898"/>
    <mergeCell ref="C899:D899"/>
    <mergeCell ref="C900:D900"/>
    <mergeCell ref="C890:D890"/>
    <mergeCell ref="C891:D891"/>
    <mergeCell ref="C892:D892"/>
    <mergeCell ref="C893:D893"/>
    <mergeCell ref="C894:D894"/>
    <mergeCell ref="C922:D922"/>
    <mergeCell ref="C923:D923"/>
    <mergeCell ref="C924:D924"/>
    <mergeCell ref="C916:D916"/>
    <mergeCell ref="C917:D917"/>
    <mergeCell ref="C918:D918"/>
    <mergeCell ref="C919:D919"/>
    <mergeCell ref="C920:D920"/>
    <mergeCell ref="C921:D921"/>
    <mergeCell ref="C941:D941"/>
    <mergeCell ref="A942:D942"/>
    <mergeCell ref="C911:D911"/>
    <mergeCell ref="C912:D912"/>
    <mergeCell ref="C913:D913"/>
    <mergeCell ref="C914:D914"/>
    <mergeCell ref="C915:D915"/>
    <mergeCell ref="C905:D905"/>
    <mergeCell ref="C906:D906"/>
    <mergeCell ref="C907:D907"/>
    <mergeCell ref="C908:D908"/>
    <mergeCell ref="C909:D909"/>
    <mergeCell ref="C910:D910"/>
    <mergeCell ref="C935:D935"/>
    <mergeCell ref="C936:D936"/>
    <mergeCell ref="C937:D937"/>
    <mergeCell ref="C938:D938"/>
    <mergeCell ref="C939:D939"/>
    <mergeCell ref="C940:D940"/>
    <mergeCell ref="C929:D929"/>
    <mergeCell ref="C930:D930"/>
    <mergeCell ref="C931:D931"/>
    <mergeCell ref="C932:D932"/>
    <mergeCell ref="C933:D933"/>
    <mergeCell ref="C934:D934"/>
    <mergeCell ref="A925:D925"/>
    <mergeCell ref="F925:L925"/>
    <mergeCell ref="C926:D926"/>
    <mergeCell ref="F926:H926"/>
    <mergeCell ref="C927:D927"/>
    <mergeCell ref="C928:D928"/>
    <mergeCell ref="C953:D953"/>
    <mergeCell ref="C954:D954"/>
    <mergeCell ref="C955:D955"/>
    <mergeCell ref="C956:D956"/>
    <mergeCell ref="C957:D957"/>
    <mergeCell ref="C946:D946"/>
    <mergeCell ref="C947:D947"/>
    <mergeCell ref="C948:D948"/>
    <mergeCell ref="C949:D949"/>
    <mergeCell ref="C950:D950"/>
    <mergeCell ref="C951:D951"/>
    <mergeCell ref="C952:D952"/>
    <mergeCell ref="C943:D943"/>
    <mergeCell ref="A944:D944"/>
    <mergeCell ref="F944:L944"/>
    <mergeCell ref="C945:D945"/>
    <mergeCell ref="G945:K945"/>
    <mergeCell ref="C958:D958"/>
    <mergeCell ref="C959:D959"/>
    <mergeCell ref="C960:D960"/>
    <mergeCell ref="C961:D961"/>
    <mergeCell ref="C962:D962"/>
    <mergeCell ref="C963:D963"/>
    <mergeCell ref="C994:D994"/>
    <mergeCell ref="C995:D995"/>
    <mergeCell ref="C988:D988"/>
    <mergeCell ref="C978:D978"/>
    <mergeCell ref="C1061:D1061"/>
    <mergeCell ref="C979:D979"/>
    <mergeCell ref="C980:D980"/>
    <mergeCell ref="C981:D981"/>
    <mergeCell ref="C982:D982"/>
    <mergeCell ref="C975:D975"/>
    <mergeCell ref="C984:D984"/>
    <mergeCell ref="C985:D985"/>
    <mergeCell ref="C987:D987"/>
    <mergeCell ref="C964:D964"/>
    <mergeCell ref="C965:D965"/>
    <mergeCell ref="C1022:D1022"/>
    <mergeCell ref="C983:D983"/>
    <mergeCell ref="C976:D976"/>
    <mergeCell ref="C977:D977"/>
    <mergeCell ref="C992:D992"/>
    <mergeCell ref="C993:D993"/>
    <mergeCell ref="C971:D971"/>
    <mergeCell ref="C972:D972"/>
    <mergeCell ref="C973:D973"/>
    <mergeCell ref="C974:D974"/>
    <mergeCell ref="C966:D966"/>
    <mergeCell ref="C967:D967"/>
    <mergeCell ref="C968:D968"/>
    <mergeCell ref="C996:D996"/>
    <mergeCell ref="C969:D969"/>
    <mergeCell ref="C997:D997"/>
    <mergeCell ref="C998:D998"/>
    <mergeCell ref="C999:D999"/>
    <mergeCell ref="C1043:D1043"/>
    <mergeCell ref="C1030:D1030"/>
    <mergeCell ref="C1032:D1032"/>
    <mergeCell ref="C1033:D1033"/>
    <mergeCell ref="C1034:D1034"/>
    <mergeCell ref="C1106:D1106"/>
    <mergeCell ref="C1035:D1035"/>
    <mergeCell ref="C1031:D1031"/>
    <mergeCell ref="C970:D970"/>
    <mergeCell ref="C1024:D1024"/>
    <mergeCell ref="C1026:D1026"/>
    <mergeCell ref="C1027:D1027"/>
    <mergeCell ref="C1028:D1028"/>
    <mergeCell ref="C1029:D1029"/>
    <mergeCell ref="C1015:D1015"/>
    <mergeCell ref="C1016:D1016"/>
    <mergeCell ref="C1018:D1018"/>
    <mergeCell ref="C1020:D1020"/>
    <mergeCell ref="C1021:D1021"/>
    <mergeCell ref="C1023:D1023"/>
    <mergeCell ref="C1019:D1019"/>
    <mergeCell ref="C1008:D1008"/>
    <mergeCell ref="C1009:D1009"/>
    <mergeCell ref="C1007:D1007"/>
    <mergeCell ref="C989:D989"/>
    <mergeCell ref="C990:D990"/>
    <mergeCell ref="C1000:D1000"/>
    <mergeCell ref="C1001:D1001"/>
    <mergeCell ref="C1002:D1002"/>
    <mergeCell ref="C1003:D1003"/>
    <mergeCell ref="C1005:D1005"/>
    <mergeCell ref="C1083:D1083"/>
    <mergeCell ref="C1017:D1017"/>
    <mergeCell ref="C1077:D1077"/>
    <mergeCell ref="C1078:D1078"/>
    <mergeCell ref="C1041:D1041"/>
    <mergeCell ref="C1042:D1042"/>
    <mergeCell ref="C1044:D1044"/>
    <mergeCell ref="C1045:D1045"/>
    <mergeCell ref="C1046:D1046"/>
    <mergeCell ref="C1036:D1036"/>
    <mergeCell ref="C1037:D1037"/>
    <mergeCell ref="C1038:D1038"/>
    <mergeCell ref="C1039:D1039"/>
    <mergeCell ref="C1040:D1040"/>
    <mergeCell ref="C1006:D1006"/>
    <mergeCell ref="C991:D991"/>
    <mergeCell ref="C1014:D1014"/>
    <mergeCell ref="C1025:D1025"/>
    <mergeCell ref="C1084:D1084"/>
    <mergeCell ref="C1091:D1091"/>
    <mergeCell ref="C1069:D1069"/>
    <mergeCell ref="C1070:D1070"/>
    <mergeCell ref="C1071:D1071"/>
    <mergeCell ref="C1072:D1072"/>
    <mergeCell ref="C1073:D1073"/>
    <mergeCell ref="C1074:D1074"/>
    <mergeCell ref="C1057:D1057"/>
    <mergeCell ref="C1047:D1047"/>
    <mergeCell ref="C1048:D1048"/>
    <mergeCell ref="C1049:D1049"/>
    <mergeCell ref="C1051:D1051"/>
    <mergeCell ref="C1052:D1052"/>
    <mergeCell ref="C1056:D1056"/>
    <mergeCell ref="C1076:D1076"/>
    <mergeCell ref="C1075:D1075"/>
    <mergeCell ref="C1079:D1079"/>
    <mergeCell ref="C1050:D1050"/>
    <mergeCell ref="C1089:D1089"/>
    <mergeCell ref="C1107:D1107"/>
    <mergeCell ref="C1101:D1101"/>
    <mergeCell ref="C1103:D1103"/>
    <mergeCell ref="C1098:D1098"/>
    <mergeCell ref="C1099:D1099"/>
    <mergeCell ref="C1100:D1100"/>
    <mergeCell ref="C1092:D1092"/>
    <mergeCell ref="C1085:D1085"/>
    <mergeCell ref="C1086:D1086"/>
    <mergeCell ref="C1087:D1087"/>
    <mergeCell ref="C1010:D1010"/>
    <mergeCell ref="C1011:D1011"/>
    <mergeCell ref="C1012:D1012"/>
    <mergeCell ref="C1088:D1088"/>
    <mergeCell ref="C1090:D1090"/>
    <mergeCell ref="C1004:D1004"/>
    <mergeCell ref="C1063:D1063"/>
    <mergeCell ref="C1064:D1064"/>
    <mergeCell ref="C1065:D1065"/>
    <mergeCell ref="C1066:D1066"/>
    <mergeCell ref="C1067:D1067"/>
    <mergeCell ref="C1068:D1068"/>
    <mergeCell ref="C1053:D1053"/>
    <mergeCell ref="C1055:D1055"/>
    <mergeCell ref="C1058:D1058"/>
    <mergeCell ref="C1059:D1059"/>
    <mergeCell ref="C1060:D1060"/>
    <mergeCell ref="C1062:D1062"/>
    <mergeCell ref="C1054:D1054"/>
    <mergeCell ref="C1080:D1080"/>
    <mergeCell ref="C1081:D1081"/>
    <mergeCell ref="C1082:D1082"/>
    <mergeCell ref="C1126:D1126"/>
    <mergeCell ref="C1129:D1129"/>
    <mergeCell ref="C1130:D1130"/>
    <mergeCell ref="C1132:D1132"/>
    <mergeCell ref="C1133:D1133"/>
    <mergeCell ref="C1134:D1134"/>
    <mergeCell ref="C1120:D1120"/>
    <mergeCell ref="C1121:D1121"/>
    <mergeCell ref="C1122:D1122"/>
    <mergeCell ref="C1123:D1123"/>
    <mergeCell ref="C1124:D1124"/>
    <mergeCell ref="C1125:D1125"/>
    <mergeCell ref="C1115:D1115"/>
    <mergeCell ref="C1116:D1116"/>
    <mergeCell ref="C1117:D1117"/>
    <mergeCell ref="A1118:D1118"/>
    <mergeCell ref="C1108:D1108"/>
    <mergeCell ref="C1109:D1109"/>
    <mergeCell ref="C1110:D1110"/>
    <mergeCell ref="C1112:D1112"/>
    <mergeCell ref="C1113:D1113"/>
    <mergeCell ref="C1114:D1114"/>
    <mergeCell ref="C1111:D1111"/>
    <mergeCell ref="C1104:D1104"/>
    <mergeCell ref="C1105:D1105"/>
    <mergeCell ref="C1093:D1093"/>
    <mergeCell ref="C1094:D1094"/>
    <mergeCell ref="C1095:D1095"/>
    <mergeCell ref="C1096:D1096"/>
    <mergeCell ref="C1097:D1097"/>
    <mergeCell ref="C986:D986"/>
    <mergeCell ref="C1102:D1102"/>
    <mergeCell ref="F1118:L1118"/>
    <mergeCell ref="C1119:D1119"/>
    <mergeCell ref="G1119:K1119"/>
    <mergeCell ref="C1131:D1131"/>
    <mergeCell ref="C1128:D1128"/>
    <mergeCell ref="C1150:D1150"/>
    <mergeCell ref="C1151:D1151"/>
    <mergeCell ref="C1159:D1159"/>
    <mergeCell ref="C1149:D1149"/>
    <mergeCell ref="C1148:D1148"/>
    <mergeCell ref="C1144:D1144"/>
    <mergeCell ref="C1152:D1152"/>
    <mergeCell ref="C1145:D1145"/>
    <mergeCell ref="C1146:D1146"/>
    <mergeCell ref="C1147:D1147"/>
    <mergeCell ref="F1139:L1139"/>
    <mergeCell ref="C1140:D1140"/>
    <mergeCell ref="G1140:K1140"/>
    <mergeCell ref="C1141:D1141"/>
    <mergeCell ref="C1142:D1142"/>
    <mergeCell ref="C1143:D1143"/>
    <mergeCell ref="C1127:D1127"/>
    <mergeCell ref="C1135:D1135"/>
    <mergeCell ref="C1137:D1137"/>
    <mergeCell ref="C1138:D1138"/>
    <mergeCell ref="A1139:D1139"/>
    <mergeCell ref="C1169:D1169"/>
    <mergeCell ref="G1169:K1169"/>
    <mergeCell ref="C1170:D1170"/>
    <mergeCell ref="C1171:D1171"/>
    <mergeCell ref="C1172:D1172"/>
    <mergeCell ref="C1173:D1173"/>
    <mergeCell ref="C1178:D1178"/>
    <mergeCell ref="C1164:D1164"/>
    <mergeCell ref="C1165:D1165"/>
    <mergeCell ref="C1166:D1166"/>
    <mergeCell ref="C1167:D1167"/>
    <mergeCell ref="A1168:D1168"/>
    <mergeCell ref="F1168:L1168"/>
    <mergeCell ref="C1153:D1153"/>
    <mergeCell ref="C1155:D1155"/>
    <mergeCell ref="C1156:D1156"/>
    <mergeCell ref="C1157:D1157"/>
    <mergeCell ref="C1160:D1160"/>
    <mergeCell ref="C1161:D1161"/>
    <mergeCell ref="C1158:D1158"/>
    <mergeCell ref="C1162:D1162"/>
    <mergeCell ref="C1154:D1154"/>
    <mergeCell ref="C1163:D1163"/>
    <mergeCell ref="C1186:D1186"/>
    <mergeCell ref="C1187:D1187"/>
    <mergeCell ref="C1188:D1188"/>
    <mergeCell ref="C1189:D1189"/>
    <mergeCell ref="A1190:D1190"/>
    <mergeCell ref="F1190:L1190"/>
    <mergeCell ref="C1195:D1195"/>
    <mergeCell ref="C1180:D1180"/>
    <mergeCell ref="C1181:D1181"/>
    <mergeCell ref="C1182:D1182"/>
    <mergeCell ref="C1183:D1183"/>
    <mergeCell ref="C1185:D1185"/>
    <mergeCell ref="C1174:D1174"/>
    <mergeCell ref="C1175:D1175"/>
    <mergeCell ref="C1176:D1176"/>
    <mergeCell ref="C1177:D1177"/>
    <mergeCell ref="C1179:D1179"/>
    <mergeCell ref="C1184:D1184"/>
    <mergeCell ref="C1203:D1203"/>
    <mergeCell ref="C1204:D1204"/>
    <mergeCell ref="C1205:D1205"/>
    <mergeCell ref="C1207:D1207"/>
    <mergeCell ref="C1208:D1208"/>
    <mergeCell ref="C1209:D1209"/>
    <mergeCell ref="C1197:D1197"/>
    <mergeCell ref="C1198:D1198"/>
    <mergeCell ref="C1199:D1199"/>
    <mergeCell ref="C1200:D1200"/>
    <mergeCell ref="C1201:D1201"/>
    <mergeCell ref="C1202:D1202"/>
    <mergeCell ref="C1191:D1191"/>
    <mergeCell ref="F1191:I1191"/>
    <mergeCell ref="C1192:D1192"/>
    <mergeCell ref="C1193:D1193"/>
    <mergeCell ref="C1194:D1194"/>
    <mergeCell ref="C1196:D1196"/>
    <mergeCell ref="C1206:D1206"/>
    <mergeCell ref="F1226:L1226"/>
    <mergeCell ref="C1227:D1227"/>
    <mergeCell ref="F1227:H1227"/>
    <mergeCell ref="C1228:D1228"/>
    <mergeCell ref="C1229:D1229"/>
    <mergeCell ref="C1223:D1223"/>
    <mergeCell ref="C1224:D1224"/>
    <mergeCell ref="C1225:D1225"/>
    <mergeCell ref="C1217:D1217"/>
    <mergeCell ref="C1219:D1219"/>
    <mergeCell ref="C1220:D1220"/>
    <mergeCell ref="C1221:D1221"/>
    <mergeCell ref="C1234:D1234"/>
    <mergeCell ref="C1213:D1213"/>
    <mergeCell ref="C1222:D1222"/>
    <mergeCell ref="C1210:D1210"/>
    <mergeCell ref="C1211:D1211"/>
    <mergeCell ref="C1212:D1212"/>
    <mergeCell ref="C1215:D1215"/>
    <mergeCell ref="C1216:D1216"/>
    <mergeCell ref="A1226:D1226"/>
    <mergeCell ref="C1214:D1214"/>
    <mergeCell ref="G1247:K1247"/>
    <mergeCell ref="C1248:D1248"/>
    <mergeCell ref="C1249:D1249"/>
    <mergeCell ref="C1250:D1250"/>
    <mergeCell ref="C1251:D1251"/>
    <mergeCell ref="C1242:D1242"/>
    <mergeCell ref="C1243:D1243"/>
    <mergeCell ref="A1244:D1244"/>
    <mergeCell ref="C1245:D1245"/>
    <mergeCell ref="A1246:D1246"/>
    <mergeCell ref="F1246:L1246"/>
    <mergeCell ref="C1252:D1252"/>
    <mergeCell ref="C1253:D1253"/>
    <mergeCell ref="C1254:D1254"/>
    <mergeCell ref="C1255:D1255"/>
    <mergeCell ref="C1256:D1256"/>
    <mergeCell ref="C1235:D1235"/>
    <mergeCell ref="C1236:D1236"/>
    <mergeCell ref="C1237:D1237"/>
    <mergeCell ref="C1238:D1238"/>
    <mergeCell ref="C1240:D1240"/>
    <mergeCell ref="C1241:D1241"/>
    <mergeCell ref="C1247:D1247"/>
    <mergeCell ref="F1382:L1382"/>
    <mergeCell ref="F1383:I1383"/>
    <mergeCell ref="F1356:L1356"/>
    <mergeCell ref="G1357:K1357"/>
    <mergeCell ref="C1367:D1367"/>
    <mergeCell ref="C1368:D1368"/>
    <mergeCell ref="A1369:D1369"/>
    <mergeCell ref="F1369:L1369"/>
    <mergeCell ref="C1370:D1370"/>
    <mergeCell ref="G1370:K1370"/>
    <mergeCell ref="C1361:D1361"/>
    <mergeCell ref="C1362:D1362"/>
    <mergeCell ref="C1363:D1363"/>
    <mergeCell ref="C1364:D1364"/>
    <mergeCell ref="C1365:D1365"/>
    <mergeCell ref="C1366:D1366"/>
    <mergeCell ref="A1342:D1342"/>
    <mergeCell ref="F1342:L1342"/>
    <mergeCell ref="C1343:D1343"/>
    <mergeCell ref="G1343:K1343"/>
    <mergeCell ref="C1344:D1344"/>
    <mergeCell ref="C1376:D1376"/>
    <mergeCell ref="C1372:D1372"/>
    <mergeCell ref="C1345:D1345"/>
    <mergeCell ref="C1355:D1355"/>
    <mergeCell ref="C1354:D1354"/>
    <mergeCell ref="C1353:D1353"/>
    <mergeCell ref="C1352:D1352"/>
    <mergeCell ref="C1351:D1351"/>
    <mergeCell ref="C1350:D1350"/>
    <mergeCell ref="C1349:D1349"/>
    <mergeCell ref="C1348:D1348"/>
    <mergeCell ref="F1416:L1416"/>
    <mergeCell ref="C1417:D1417"/>
    <mergeCell ref="F1417:H1417"/>
    <mergeCell ref="C1418:D1418"/>
    <mergeCell ref="C1436:D1436"/>
    <mergeCell ref="G1436:K1436"/>
    <mergeCell ref="C1431:D1431"/>
    <mergeCell ref="C1432:D1432"/>
    <mergeCell ref="A1433:D1433"/>
    <mergeCell ref="C1434:D1434"/>
    <mergeCell ref="A1435:D1435"/>
    <mergeCell ref="F1435:L1435"/>
    <mergeCell ref="C1423:D1423"/>
    <mergeCell ref="C1426:D1426"/>
    <mergeCell ref="C1427:D1427"/>
    <mergeCell ref="C1428:D1428"/>
    <mergeCell ref="C1429:D1429"/>
    <mergeCell ref="C1430:D1430"/>
    <mergeCell ref="C1425:D1425"/>
    <mergeCell ref="C1424:D1424"/>
    <mergeCell ref="C1421:D1421"/>
    <mergeCell ref="C1422:D1422"/>
    <mergeCell ref="A1416:D1416"/>
    <mergeCell ref="F1452:L1452"/>
    <mergeCell ref="G1453:K1453"/>
    <mergeCell ref="C1463:D1463"/>
    <mergeCell ref="C1464:D1464"/>
    <mergeCell ref="A1465:D1465"/>
    <mergeCell ref="F1465:L1465"/>
    <mergeCell ref="C1466:D1466"/>
    <mergeCell ref="G1466:K1466"/>
    <mergeCell ref="C1457:D1457"/>
    <mergeCell ref="C1458:D1458"/>
    <mergeCell ref="C1459:D1459"/>
    <mergeCell ref="C1460:D1460"/>
    <mergeCell ref="C1461:D1461"/>
    <mergeCell ref="C1462:D1462"/>
    <mergeCell ref="C1456:D1456"/>
    <mergeCell ref="C1455:D1455"/>
    <mergeCell ref="C1454:D1454"/>
    <mergeCell ref="C1453:D1453"/>
    <mergeCell ref="A1452:D1452"/>
    <mergeCell ref="F1478:L1478"/>
    <mergeCell ref="C1479:D1479"/>
    <mergeCell ref="G1479:K1479"/>
    <mergeCell ref="C1480:D1480"/>
    <mergeCell ref="C1481:D1481"/>
    <mergeCell ref="C1482:D1482"/>
    <mergeCell ref="A1478:D1478"/>
    <mergeCell ref="C1489:D1489"/>
    <mergeCell ref="C1490:D1490"/>
    <mergeCell ref="A1491:D1491"/>
    <mergeCell ref="F1491:L1491"/>
    <mergeCell ref="C1492:D1492"/>
    <mergeCell ref="F1492:I1492"/>
    <mergeCell ref="C1483:D1483"/>
    <mergeCell ref="C1499:D1499"/>
    <mergeCell ref="C1556:D1556"/>
    <mergeCell ref="C1555:D1555"/>
    <mergeCell ref="C1554:D1554"/>
    <mergeCell ref="C1553:D1553"/>
    <mergeCell ref="C1551:D1551"/>
    <mergeCell ref="C1550:D1550"/>
    <mergeCell ref="C1549:D1549"/>
    <mergeCell ref="C1548:D1548"/>
    <mergeCell ref="C1541:D1541"/>
    <mergeCell ref="C1547:D1547"/>
    <mergeCell ref="C1485:D1485"/>
    <mergeCell ref="F1539:L1539"/>
    <mergeCell ref="C1540:D1540"/>
    <mergeCell ref="G1540:K1540"/>
    <mergeCell ref="C1508:D1508"/>
    <mergeCell ref="C1509:D1509"/>
    <mergeCell ref="C1510:D1510"/>
    <mergeCell ref="F1504:L1504"/>
    <mergeCell ref="C1505:D1505"/>
    <mergeCell ref="F1505:H1505"/>
    <mergeCell ref="C1531:D1531"/>
    <mergeCell ref="C1532:D1532"/>
    <mergeCell ref="C1533:D1533"/>
    <mergeCell ref="C1534:D1534"/>
    <mergeCell ref="C1535:D1535"/>
    <mergeCell ref="C1523:D1523"/>
    <mergeCell ref="C1524:D1524"/>
    <mergeCell ref="C1525:D1525"/>
    <mergeCell ref="C1526:D1526"/>
    <mergeCell ref="C1527:D1527"/>
    <mergeCell ref="C1529:D1529"/>
    <mergeCell ref="C1518:D1518"/>
    <mergeCell ref="A1519:D1519"/>
    <mergeCell ref="C1520:D1520"/>
    <mergeCell ref="A1521:D1521"/>
    <mergeCell ref="F1521:L1521"/>
    <mergeCell ref="C1522:D1522"/>
    <mergeCell ref="G1522:K1522"/>
    <mergeCell ref="C1530:D1530"/>
    <mergeCell ref="C1511:D1511"/>
    <mergeCell ref="A1504:D1504"/>
    <mergeCell ref="C1512:D1512"/>
    <mergeCell ref="C1513:D1513"/>
    <mergeCell ref="C1514:D1514"/>
    <mergeCell ref="C1515:D1515"/>
    <mergeCell ref="C1516:D1516"/>
    <mergeCell ref="C1517:D1517"/>
    <mergeCell ref="C1506:D1506"/>
    <mergeCell ref="C1507:D1507"/>
    <mergeCell ref="F1565:L1565"/>
    <mergeCell ref="G1566:K1566"/>
    <mergeCell ref="G1553:K1553"/>
    <mergeCell ref="F1608:L1608"/>
    <mergeCell ref="G1609:K1609"/>
    <mergeCell ref="F1578:L1578"/>
    <mergeCell ref="F1579:I1579"/>
    <mergeCell ref="C1592:D1592"/>
    <mergeCell ref="F1592:H1592"/>
    <mergeCell ref="C1589:D1589"/>
    <mergeCell ref="C1590:D1590"/>
    <mergeCell ref="A1591:D1591"/>
    <mergeCell ref="F1591:L1591"/>
    <mergeCell ref="C1583:D1583"/>
    <mergeCell ref="C1584:D1584"/>
    <mergeCell ref="C1585:D1585"/>
    <mergeCell ref="C1586:D1586"/>
    <mergeCell ref="C1587:D1587"/>
    <mergeCell ref="C1588:D1588"/>
    <mergeCell ref="C1597:D1597"/>
    <mergeCell ref="C1582:D1582"/>
    <mergeCell ref="C1581:D1581"/>
    <mergeCell ref="C1609:D1609"/>
    <mergeCell ref="A1608:D1608"/>
    <mergeCell ref="C1607:D1607"/>
    <mergeCell ref="A1606:D1606"/>
    <mergeCell ref="C1563:D1563"/>
    <mergeCell ref="C1564:D1564"/>
    <mergeCell ref="A1565:D1565"/>
    <mergeCell ref="C1577:D1577"/>
    <mergeCell ref="C1576:D1576"/>
    <mergeCell ref="C1575:D1575"/>
    <mergeCell ref="F1716:I1716"/>
    <mergeCell ref="C1717:D1717"/>
    <mergeCell ref="C1718:D1718"/>
    <mergeCell ref="C1719:D1719"/>
    <mergeCell ref="C1768:D1768"/>
    <mergeCell ref="F1728:L1728"/>
    <mergeCell ref="F1676:L1676"/>
    <mergeCell ref="G1677:K1677"/>
    <mergeCell ref="F1689:L1689"/>
    <mergeCell ref="C1690:D1690"/>
    <mergeCell ref="G1690:K1690"/>
    <mergeCell ref="A1689:D1689"/>
    <mergeCell ref="C1701:D1701"/>
    <mergeCell ref="A1702:D1702"/>
    <mergeCell ref="F1702:L1702"/>
    <mergeCell ref="C1703:D1703"/>
    <mergeCell ref="G1703:K1703"/>
    <mergeCell ref="C1694:D1694"/>
    <mergeCell ref="C1695:D1695"/>
    <mergeCell ref="C1696:D1696"/>
    <mergeCell ref="C1697:D1697"/>
    <mergeCell ref="C1698:D1698"/>
    <mergeCell ref="C1699:D1699"/>
    <mergeCell ref="C1688:D1688"/>
    <mergeCell ref="C1687:D1687"/>
    <mergeCell ref="C1686:D1686"/>
    <mergeCell ref="C1685:D1685"/>
    <mergeCell ref="C1684:D1684"/>
    <mergeCell ref="C1683:D1683"/>
    <mergeCell ref="C1682:D1682"/>
    <mergeCell ref="C1722:D1722"/>
    <mergeCell ref="C1723:D1723"/>
    <mergeCell ref="F1772:L1772"/>
    <mergeCell ref="C1762:D1762"/>
    <mergeCell ref="C1763:D1763"/>
    <mergeCell ref="C1764:D1764"/>
    <mergeCell ref="C1765:D1765"/>
    <mergeCell ref="C1766:D1766"/>
    <mergeCell ref="C1767:D1767"/>
    <mergeCell ref="C1736:D1736"/>
    <mergeCell ref="C1737:D1737"/>
    <mergeCell ref="C1738:D1738"/>
    <mergeCell ref="C1739:D1739"/>
    <mergeCell ref="C1729:D1729"/>
    <mergeCell ref="F1729:H1729"/>
    <mergeCell ref="C1730:D1730"/>
    <mergeCell ref="C1731:D1731"/>
    <mergeCell ref="C1732:D1732"/>
    <mergeCell ref="C1733:D1733"/>
    <mergeCell ref="C1756:D1756"/>
    <mergeCell ref="C1757:D1757"/>
    <mergeCell ref="C1758:D1758"/>
    <mergeCell ref="C1759:D1759"/>
    <mergeCell ref="C1760:D1760"/>
    <mergeCell ref="C1761:D1761"/>
    <mergeCell ref="C1750:D1750"/>
    <mergeCell ref="C1751:D1751"/>
    <mergeCell ref="C1752:D1752"/>
    <mergeCell ref="C1753:D1753"/>
    <mergeCell ref="G1746:K1746"/>
    <mergeCell ref="C1747:D1747"/>
    <mergeCell ref="C1748:D1748"/>
    <mergeCell ref="C1749:D1749"/>
    <mergeCell ref="F1745:L1745"/>
    <mergeCell ref="F1785:L1785"/>
    <mergeCell ref="C1786:D1786"/>
    <mergeCell ref="G1786:K1786"/>
    <mergeCell ref="C1787:D1787"/>
    <mergeCell ref="C1778:D1778"/>
    <mergeCell ref="C1779:D1779"/>
    <mergeCell ref="C1780:D1780"/>
    <mergeCell ref="C1781:D1781"/>
    <mergeCell ref="C1782:D1782"/>
    <mergeCell ref="C1783:D1783"/>
    <mergeCell ref="C1773:D1773"/>
    <mergeCell ref="G1773:K1773"/>
    <mergeCell ref="C1774:D1774"/>
    <mergeCell ref="C1775:D1775"/>
    <mergeCell ref="C1776:D1776"/>
    <mergeCell ref="C1777:D1777"/>
    <mergeCell ref="C1799:D1799"/>
    <mergeCell ref="G1799:K1799"/>
    <mergeCell ref="C1794:D1794"/>
    <mergeCell ref="C1795:D1795"/>
    <mergeCell ref="C1796:D1796"/>
    <mergeCell ref="C1797:D1797"/>
    <mergeCell ref="A1798:D1798"/>
    <mergeCell ref="F1798:L1798"/>
    <mergeCell ref="C1788:D1788"/>
    <mergeCell ref="C1789:D1789"/>
    <mergeCell ref="C1790:D1790"/>
    <mergeCell ref="C1791:D1791"/>
    <mergeCell ref="C1792:D1792"/>
    <mergeCell ref="C1793:D1793"/>
    <mergeCell ref="C1784:D1784"/>
    <mergeCell ref="A1785:D1785"/>
    <mergeCell ref="F1811:L1811"/>
    <mergeCell ref="C1812:D1812"/>
    <mergeCell ref="F1812:I1812"/>
    <mergeCell ref="C1813:D1813"/>
    <mergeCell ref="C1804:D1804"/>
    <mergeCell ref="C1805:D1805"/>
    <mergeCell ref="C1806:D1806"/>
    <mergeCell ref="C1807:D1807"/>
    <mergeCell ref="C1808:D1808"/>
    <mergeCell ref="C1809:D1809"/>
    <mergeCell ref="C1814:D1814"/>
    <mergeCell ref="C1834:D1834"/>
    <mergeCell ref="C1835:D1835"/>
    <mergeCell ref="C1836:D1836"/>
    <mergeCell ref="C1837:D1837"/>
    <mergeCell ref="C1838:D1838"/>
    <mergeCell ref="C1839:D1839"/>
    <mergeCell ref="C1829:D1829"/>
    <mergeCell ref="F1829:H1829"/>
    <mergeCell ref="C1830:D1830"/>
    <mergeCell ref="C1831:D1831"/>
    <mergeCell ref="C1832:D1832"/>
    <mergeCell ref="C1833:D1833"/>
    <mergeCell ref="C1827:D1827"/>
    <mergeCell ref="A1828:D1828"/>
    <mergeCell ref="F1828:L1828"/>
    <mergeCell ref="C1821:D1821"/>
    <mergeCell ref="C1822:D1822"/>
    <mergeCell ref="C1823:D1823"/>
    <mergeCell ref="C1824:D1824"/>
    <mergeCell ref="C1825:D1825"/>
    <mergeCell ref="C1826:D1826"/>
    <mergeCell ref="F1845:L1845"/>
    <mergeCell ref="C1846:D1846"/>
    <mergeCell ref="G1846:K1846"/>
    <mergeCell ref="C1847:D1847"/>
    <mergeCell ref="C1848:D1848"/>
    <mergeCell ref="C1849:D1849"/>
    <mergeCell ref="C1840:D1840"/>
    <mergeCell ref="C1841:D1841"/>
    <mergeCell ref="C1842:D1842"/>
    <mergeCell ref="A1843:D1843"/>
    <mergeCell ref="C1844:D1844"/>
    <mergeCell ref="A1845:D1845"/>
    <mergeCell ref="C1866:D1866"/>
    <mergeCell ref="C1867:D1867"/>
    <mergeCell ref="C1868:D1868"/>
    <mergeCell ref="C1869:D1869"/>
    <mergeCell ref="C1870:D1870"/>
    <mergeCell ref="A1862:D1862"/>
    <mergeCell ref="F1862:L1862"/>
    <mergeCell ref="C1863:D1863"/>
    <mergeCell ref="G1863:K1863"/>
    <mergeCell ref="C1864:D1864"/>
    <mergeCell ref="C1865:D1865"/>
    <mergeCell ref="C1855:D1855"/>
    <mergeCell ref="C1857:D1857"/>
    <mergeCell ref="C1858:D1858"/>
    <mergeCell ref="C1859:D1859"/>
    <mergeCell ref="C1860:D1860"/>
    <mergeCell ref="C1861:D1861"/>
    <mergeCell ref="C1850:D1850"/>
    <mergeCell ref="C1851:D1851"/>
    <mergeCell ref="C1852:D1852"/>
    <mergeCell ref="G1889:K1889"/>
    <mergeCell ref="C1890:D1890"/>
    <mergeCell ref="C1891:D1891"/>
    <mergeCell ref="C1892:D1892"/>
    <mergeCell ref="C1883:D1883"/>
    <mergeCell ref="C1884:D1884"/>
    <mergeCell ref="C1885:D1885"/>
    <mergeCell ref="C1886:D1886"/>
    <mergeCell ref="C1887:D1887"/>
    <mergeCell ref="C1877:D1877"/>
    <mergeCell ref="C1878:D1878"/>
    <mergeCell ref="C1879:D1879"/>
    <mergeCell ref="C1880:D1880"/>
    <mergeCell ref="C1881:D1881"/>
    <mergeCell ref="C1882:D1882"/>
    <mergeCell ref="C1872:D1872"/>
    <mergeCell ref="C1873:D1873"/>
    <mergeCell ref="C1874:D1874"/>
    <mergeCell ref="A1875:D1875"/>
    <mergeCell ref="F1875:L1875"/>
    <mergeCell ref="C1876:D1876"/>
    <mergeCell ref="G1876:K1876"/>
    <mergeCell ref="F1888:L1888"/>
    <mergeCell ref="C1889:D1889"/>
    <mergeCell ref="F1901:L1901"/>
    <mergeCell ref="C1902:D1902"/>
    <mergeCell ref="F1902:I1902"/>
    <mergeCell ref="C1893:D1893"/>
    <mergeCell ref="C1894:D1894"/>
    <mergeCell ref="C1895:D1895"/>
    <mergeCell ref="C1896:D1896"/>
    <mergeCell ref="C1897:D1897"/>
    <mergeCell ref="C1898:D1898"/>
    <mergeCell ref="C1913:D1913"/>
    <mergeCell ref="C1912:D1912"/>
    <mergeCell ref="C1911:D1911"/>
    <mergeCell ref="C1910:D1910"/>
    <mergeCell ref="C1909:D1909"/>
    <mergeCell ref="C1908:D1908"/>
    <mergeCell ref="C1907:D1907"/>
    <mergeCell ref="C1906:D1906"/>
    <mergeCell ref="C1905:D1905"/>
    <mergeCell ref="C1904:D1904"/>
    <mergeCell ref="C1899:D1899"/>
    <mergeCell ref="C1900:D1900"/>
    <mergeCell ref="A1901:D1901"/>
    <mergeCell ref="C1903:D1903"/>
    <mergeCell ref="F1914:L1914"/>
    <mergeCell ref="F1915:H1915"/>
    <mergeCell ref="C1928:D1928"/>
    <mergeCell ref="A1929:D1929"/>
    <mergeCell ref="C1930:D1930"/>
    <mergeCell ref="A1931:D1931"/>
    <mergeCell ref="F1931:L1931"/>
    <mergeCell ref="C1932:D1932"/>
    <mergeCell ref="G1932:K1932"/>
    <mergeCell ref="C1922:D1922"/>
    <mergeCell ref="C1923:D1923"/>
    <mergeCell ref="C1924:D1924"/>
    <mergeCell ref="C1925:D1925"/>
    <mergeCell ref="C1926:D1926"/>
    <mergeCell ref="C1927:D1927"/>
    <mergeCell ref="C1916:D1916"/>
    <mergeCell ref="C1917:D1917"/>
    <mergeCell ref="C1918:D1918"/>
    <mergeCell ref="C1919:D1919"/>
    <mergeCell ref="C1920:D1920"/>
    <mergeCell ref="C1921:D1921"/>
    <mergeCell ref="C1915:D1915"/>
    <mergeCell ref="A1914:D1914"/>
    <mergeCell ref="G1951:K1951"/>
    <mergeCell ref="C1952:D1952"/>
    <mergeCell ref="C1953:D1953"/>
    <mergeCell ref="C1954:D1954"/>
    <mergeCell ref="C1955:D1955"/>
    <mergeCell ref="C1946:D1946"/>
    <mergeCell ref="C1947:D1947"/>
    <mergeCell ref="C1948:D1948"/>
    <mergeCell ref="C1949:D1949"/>
    <mergeCell ref="C1939:D1939"/>
    <mergeCell ref="C1940:D1940"/>
    <mergeCell ref="C1941:D1941"/>
    <mergeCell ref="C1942:D1942"/>
    <mergeCell ref="C1944:D1944"/>
    <mergeCell ref="C1945:D1945"/>
    <mergeCell ref="C1972:D1972"/>
    <mergeCell ref="C1973:D1973"/>
    <mergeCell ref="F1950:L1950"/>
    <mergeCell ref="C1958:D1958"/>
    <mergeCell ref="C1959:D1959"/>
    <mergeCell ref="C1960:D1960"/>
    <mergeCell ref="C1961:D1961"/>
    <mergeCell ref="C1951:D1951"/>
    <mergeCell ref="C1943:D1943"/>
    <mergeCell ref="F1976:L1976"/>
    <mergeCell ref="C1966:D1966"/>
    <mergeCell ref="C1967:D1967"/>
    <mergeCell ref="C1968:D1968"/>
    <mergeCell ref="C1969:D1969"/>
    <mergeCell ref="C1970:D1970"/>
    <mergeCell ref="C1971:D1971"/>
    <mergeCell ref="C1962:D1962"/>
    <mergeCell ref="A1963:D1963"/>
    <mergeCell ref="F1963:L1963"/>
    <mergeCell ref="C1964:D1964"/>
    <mergeCell ref="G1964:K1964"/>
    <mergeCell ref="C1965:D1965"/>
    <mergeCell ref="C1988:D1988"/>
    <mergeCell ref="A1989:D1989"/>
    <mergeCell ref="F1989:L1989"/>
    <mergeCell ref="C1990:D1990"/>
    <mergeCell ref="F1990:I1990"/>
    <mergeCell ref="C1982:D1982"/>
    <mergeCell ref="C1983:D1983"/>
    <mergeCell ref="C1984:D1984"/>
    <mergeCell ref="C1985:D1985"/>
    <mergeCell ref="C1986:D1986"/>
    <mergeCell ref="C1987:D1987"/>
    <mergeCell ref="C1977:D1977"/>
    <mergeCell ref="G1977:K1977"/>
    <mergeCell ref="C1978:D1978"/>
    <mergeCell ref="C1979:D1979"/>
    <mergeCell ref="C1980:D1980"/>
    <mergeCell ref="C1981:D1981"/>
    <mergeCell ref="C1975:D1975"/>
    <mergeCell ref="A1976:D1976"/>
    <mergeCell ref="F2002:L2002"/>
    <mergeCell ref="C2003:D2003"/>
    <mergeCell ref="F2003:H2003"/>
    <mergeCell ref="C2004:D2004"/>
    <mergeCell ref="C1998:D1998"/>
    <mergeCell ref="C1999:D1999"/>
    <mergeCell ref="C2000:D2000"/>
    <mergeCell ref="C2001:D2001"/>
    <mergeCell ref="C1992:D1992"/>
    <mergeCell ref="C1993:D1993"/>
    <mergeCell ref="C1994:D1994"/>
    <mergeCell ref="C1995:D1995"/>
    <mergeCell ref="C1996:D1996"/>
    <mergeCell ref="C1997:D1997"/>
    <mergeCell ref="F2019:L2019"/>
    <mergeCell ref="C2020:D2020"/>
    <mergeCell ref="G2020:K2020"/>
    <mergeCell ref="C2015:D2015"/>
    <mergeCell ref="C2016:D2016"/>
    <mergeCell ref="A2017:D2017"/>
    <mergeCell ref="C2018:D2018"/>
    <mergeCell ref="A2019:D2019"/>
    <mergeCell ref="C2005:D2005"/>
    <mergeCell ref="C2006:D2006"/>
    <mergeCell ref="C2007:D2007"/>
    <mergeCell ref="C2008:D2008"/>
    <mergeCell ref="C2009:D2009"/>
    <mergeCell ref="C2010:D2010"/>
    <mergeCell ref="A2002:D2002"/>
    <mergeCell ref="C2014:D2014"/>
    <mergeCell ref="C2011:D2011"/>
    <mergeCell ref="C2012:D2012"/>
    <mergeCell ref="F2088:H2088"/>
    <mergeCell ref="C2089:D2089"/>
    <mergeCell ref="F2035:L2035"/>
    <mergeCell ref="C2036:D2036"/>
    <mergeCell ref="G2036:K2036"/>
    <mergeCell ref="C2027:D2027"/>
    <mergeCell ref="C2028:D2028"/>
    <mergeCell ref="C2029:D2029"/>
    <mergeCell ref="C2030:D2030"/>
    <mergeCell ref="C2031:D2031"/>
    <mergeCell ref="C2032:D2032"/>
    <mergeCell ref="F2061:L2061"/>
    <mergeCell ref="C2062:D2062"/>
    <mergeCell ref="G2062:K2062"/>
    <mergeCell ref="F2048:L2048"/>
    <mergeCell ref="G2049:K2049"/>
    <mergeCell ref="C2046:D2046"/>
    <mergeCell ref="C2045:D2045"/>
    <mergeCell ref="C2044:D2044"/>
    <mergeCell ref="C2043:D2043"/>
    <mergeCell ref="C2049:D2049"/>
    <mergeCell ref="A2048:D2048"/>
    <mergeCell ref="A2061:D2061"/>
    <mergeCell ref="C2059:D2059"/>
    <mergeCell ref="C2060:D2060"/>
    <mergeCell ref="C2053:D2053"/>
    <mergeCell ref="C2054:D2054"/>
    <mergeCell ref="C2055:D2055"/>
    <mergeCell ref="C2056:D2056"/>
    <mergeCell ref="C2057:D2057"/>
    <mergeCell ref="C2047:D2047"/>
    <mergeCell ref="C2041:D2041"/>
    <mergeCell ref="F2074:L2074"/>
    <mergeCell ref="C2069:D2069"/>
    <mergeCell ref="C2070:D2070"/>
    <mergeCell ref="C2071:D2071"/>
    <mergeCell ref="C2065:D2065"/>
    <mergeCell ref="G2105:K2105"/>
    <mergeCell ref="C2106:D2106"/>
    <mergeCell ref="C2107:D2107"/>
    <mergeCell ref="C2108:D2108"/>
    <mergeCell ref="F2087:L2087"/>
    <mergeCell ref="C2075:D2075"/>
    <mergeCell ref="F2075:I2075"/>
    <mergeCell ref="C2076:D2076"/>
    <mergeCell ref="C2077:D2077"/>
    <mergeCell ref="C2078:D2078"/>
    <mergeCell ref="C2066:D2066"/>
    <mergeCell ref="C2099:D2099"/>
    <mergeCell ref="C2100:D2100"/>
    <mergeCell ref="C2101:D2101"/>
    <mergeCell ref="A2102:D2102"/>
    <mergeCell ref="C2103:D2103"/>
    <mergeCell ref="C2093:D2093"/>
    <mergeCell ref="C2094:D2094"/>
    <mergeCell ref="C2095:D2095"/>
    <mergeCell ref="C2096:D2096"/>
    <mergeCell ref="C2097:D2097"/>
    <mergeCell ref="C2098:D2098"/>
    <mergeCell ref="C2088:D2088"/>
    <mergeCell ref="C2067:D2067"/>
    <mergeCell ref="C2068:D2068"/>
    <mergeCell ref="C2072:D2072"/>
    <mergeCell ref="C2073:D2073"/>
    <mergeCell ref="F2158:L2158"/>
    <mergeCell ref="A2171:D2171"/>
    <mergeCell ref="F2145:L2145"/>
    <mergeCell ref="C2146:D2146"/>
    <mergeCell ref="G2146:K2146"/>
    <mergeCell ref="C2147:D2147"/>
    <mergeCell ref="C2138:D2138"/>
    <mergeCell ref="C2139:D2139"/>
    <mergeCell ref="C2140:D2140"/>
    <mergeCell ref="C2141:D2141"/>
    <mergeCell ref="C2142:D2142"/>
    <mergeCell ref="C2143:D2143"/>
    <mergeCell ref="F2104:L2104"/>
    <mergeCell ref="G2133:K2133"/>
    <mergeCell ref="C2134:D2134"/>
    <mergeCell ref="C2135:D2135"/>
    <mergeCell ref="C2136:D2136"/>
    <mergeCell ref="C2137:D2137"/>
    <mergeCell ref="C2128:D2128"/>
    <mergeCell ref="C2129:D2129"/>
    <mergeCell ref="C2130:D2130"/>
    <mergeCell ref="C2131:D2131"/>
    <mergeCell ref="A2132:D2132"/>
    <mergeCell ref="F2132:L2132"/>
    <mergeCell ref="C2122:D2122"/>
    <mergeCell ref="C2123:D2123"/>
    <mergeCell ref="C2124:D2124"/>
    <mergeCell ref="C2125:D2125"/>
    <mergeCell ref="C2126:D2126"/>
    <mergeCell ref="C2127:D2127"/>
    <mergeCell ref="C2115:D2115"/>
    <mergeCell ref="G2159:K2159"/>
    <mergeCell ref="F2185:H2185"/>
    <mergeCell ref="C2186:D2186"/>
    <mergeCell ref="C2193:D2193"/>
    <mergeCell ref="C2194:D2194"/>
    <mergeCell ref="C2187:D2187"/>
    <mergeCell ref="C2188:D2188"/>
    <mergeCell ref="G2215:K2215"/>
    <mergeCell ref="C2216:D2216"/>
    <mergeCell ref="C2217:D2217"/>
    <mergeCell ref="C2218:D2218"/>
    <mergeCell ref="C2210:D2210"/>
    <mergeCell ref="C2211:D2211"/>
    <mergeCell ref="C2212:D2212"/>
    <mergeCell ref="C2213:D2213"/>
    <mergeCell ref="C2203:D2203"/>
    <mergeCell ref="C2204:D2204"/>
    <mergeCell ref="C2206:D2206"/>
    <mergeCell ref="C2207:D2207"/>
    <mergeCell ref="C2208:D2208"/>
    <mergeCell ref="F2214:L2214"/>
    <mergeCell ref="F2171:L2171"/>
    <mergeCell ref="C2172:D2172"/>
    <mergeCell ref="F2172:I2172"/>
    <mergeCell ref="C2173:D2173"/>
    <mergeCell ref="F2201:L2201"/>
    <mergeCell ref="G2202:K2202"/>
    <mergeCell ref="F2253:L2253"/>
    <mergeCell ref="C2254:D2254"/>
    <mergeCell ref="F2254:I2254"/>
    <mergeCell ref="C2244:D2244"/>
    <mergeCell ref="C2243:D2243"/>
    <mergeCell ref="C2242:D2242"/>
    <mergeCell ref="C2251:D2251"/>
    <mergeCell ref="C2249:D2249"/>
    <mergeCell ref="C2248:D2248"/>
    <mergeCell ref="C2247:D2247"/>
    <mergeCell ref="C2246:D2246"/>
    <mergeCell ref="C2225:D2225"/>
    <mergeCell ref="C2226:D2226"/>
    <mergeCell ref="A2227:D2227"/>
    <mergeCell ref="F2227:L2227"/>
    <mergeCell ref="C2228:D2228"/>
    <mergeCell ref="G2228:K2228"/>
    <mergeCell ref="C2191:D2191"/>
    <mergeCell ref="C2192:D2192"/>
    <mergeCell ref="A2184:D2184"/>
    <mergeCell ref="C2182:D2182"/>
    <mergeCell ref="C2181:D2181"/>
    <mergeCell ref="C2180:D2180"/>
    <mergeCell ref="C2252:D2252"/>
    <mergeCell ref="A2253:D2253"/>
    <mergeCell ref="F2184:L2184"/>
    <mergeCell ref="F2240:L2240"/>
    <mergeCell ref="G2241:K2241"/>
    <mergeCell ref="C2241:D2241"/>
    <mergeCell ref="A2240:D2240"/>
    <mergeCell ref="C2239:D2239"/>
    <mergeCell ref="C2238:D2238"/>
    <mergeCell ref="C2237:D2237"/>
    <mergeCell ref="C2236:D2236"/>
    <mergeCell ref="C2235:D2235"/>
    <mergeCell ref="C2431:D2431"/>
    <mergeCell ref="C2459:D2459"/>
    <mergeCell ref="C2434:D2434"/>
    <mergeCell ref="C2470:D2470"/>
    <mergeCell ref="C2340:D2340"/>
    <mergeCell ref="C2342:D2342"/>
    <mergeCell ref="C2339:D2339"/>
    <mergeCell ref="C2394:D2394"/>
    <mergeCell ref="C2451:D2451"/>
    <mergeCell ref="C2452:D2452"/>
    <mergeCell ref="C2453:D2453"/>
    <mergeCell ref="A2427:D2427"/>
    <mergeCell ref="C2411:D2411"/>
    <mergeCell ref="C2359:D2359"/>
    <mergeCell ref="C2360:D2360"/>
    <mergeCell ref="F2266:L2266"/>
    <mergeCell ref="F2283:L2283"/>
    <mergeCell ref="C2284:D2284"/>
    <mergeCell ref="G2284:K2284"/>
    <mergeCell ref="C2274:D2274"/>
    <mergeCell ref="C2358:D2358"/>
    <mergeCell ref="C2276:D2276"/>
    <mergeCell ref="C2277:D2277"/>
    <mergeCell ref="F2267:H2267"/>
    <mergeCell ref="C2282:D2282"/>
    <mergeCell ref="F2338:I2338"/>
    <mergeCell ref="C2329:D2329"/>
    <mergeCell ref="C2330:D2330"/>
    <mergeCell ref="C2331:D2331"/>
    <mergeCell ref="C2332:D2332"/>
    <mergeCell ref="C2333:D2333"/>
    <mergeCell ref="C2334:D2334"/>
    <mergeCell ref="C2325:D2325"/>
    <mergeCell ref="G2325:K2325"/>
    <mergeCell ref="C2326:D2326"/>
    <mergeCell ref="C2327:D2327"/>
    <mergeCell ref="C2328:D2328"/>
    <mergeCell ref="C2336:D2336"/>
    <mergeCell ref="A2337:D2337"/>
    <mergeCell ref="C2320:D2320"/>
    <mergeCell ref="C2322:D2322"/>
    <mergeCell ref="C2321:D2321"/>
    <mergeCell ref="C2335:D2335"/>
    <mergeCell ref="A2324:D2324"/>
    <mergeCell ref="C2299:D2299"/>
    <mergeCell ref="C2300:D2300"/>
    <mergeCell ref="C2301:D2301"/>
    <mergeCell ref="G2312:K2312"/>
    <mergeCell ref="F2324:L2324"/>
    <mergeCell ref="G2299:K2299"/>
    <mergeCell ref="C2278:D2278"/>
    <mergeCell ref="C2279:D2279"/>
    <mergeCell ref="C2268:D2268"/>
    <mergeCell ref="C2269:D2269"/>
    <mergeCell ref="C2270:D2270"/>
    <mergeCell ref="F2583:L2583"/>
    <mergeCell ref="C2584:D2584"/>
    <mergeCell ref="G2584:K2584"/>
    <mergeCell ref="C2576:D2576"/>
    <mergeCell ref="F2388:L2388"/>
    <mergeCell ref="C2389:D2389"/>
    <mergeCell ref="G2389:K2389"/>
    <mergeCell ref="C2403:D2403"/>
    <mergeCell ref="A2388:D2388"/>
    <mergeCell ref="F2499:L2499"/>
    <mergeCell ref="C2500:D2500"/>
    <mergeCell ref="G2500:K2500"/>
    <mergeCell ref="A2473:D2473"/>
    <mergeCell ref="F2473:L2473"/>
    <mergeCell ref="C2474:D2474"/>
    <mergeCell ref="G2474:K2474"/>
    <mergeCell ref="F2486:L2486"/>
    <mergeCell ref="C2487:D2487"/>
    <mergeCell ref="G2487:K2487"/>
    <mergeCell ref="A2486:D2486"/>
    <mergeCell ref="C2481:D2481"/>
    <mergeCell ref="F2428:I2428"/>
    <mergeCell ref="C2511:D2511"/>
    <mergeCell ref="C2539:D2539"/>
    <mergeCell ref="C2485:D2485"/>
    <mergeCell ref="C2521:D2521"/>
    <mergeCell ref="C2437:D2437"/>
    <mergeCell ref="C2582:D2582"/>
    <mergeCell ref="C2549:D2549"/>
    <mergeCell ref="A2583:D2583"/>
    <mergeCell ref="C2551:D2551"/>
    <mergeCell ref="F2513:I2513"/>
    <mergeCell ref="C2586:D2586"/>
    <mergeCell ref="C2587:D2587"/>
    <mergeCell ref="C2588:D2588"/>
    <mergeCell ref="C2589:D2589"/>
    <mergeCell ref="C2590:D2590"/>
    <mergeCell ref="C2591:D2591"/>
    <mergeCell ref="C2625:D2625"/>
    <mergeCell ref="A2624:D2624"/>
    <mergeCell ref="C2623:D2623"/>
    <mergeCell ref="C2595:D2595"/>
    <mergeCell ref="C2424:D2424"/>
    <mergeCell ref="C2520:D2520"/>
    <mergeCell ref="C2519:D2519"/>
    <mergeCell ref="C2439:D2439"/>
    <mergeCell ref="C2585:D2585"/>
    <mergeCell ref="C2615:D2615"/>
    <mergeCell ref="C2603:D2603"/>
    <mergeCell ref="C2604:D2604"/>
    <mergeCell ref="C2577:D2577"/>
    <mergeCell ref="C2578:D2578"/>
    <mergeCell ref="C2579:D2579"/>
    <mergeCell ref="C2508:D2508"/>
    <mergeCell ref="C2532:D2532"/>
    <mergeCell ref="C2533:D2533"/>
    <mergeCell ref="C2535:D2535"/>
    <mergeCell ref="C2488:D2488"/>
    <mergeCell ref="C2605:D2605"/>
    <mergeCell ref="A2596:D2596"/>
    <mergeCell ref="C2550:D2550"/>
    <mergeCell ref="C2522:D2522"/>
    <mergeCell ref="C2476:D2476"/>
    <mergeCell ref="C2477:D2477"/>
    <mergeCell ref="G2543:K2543"/>
    <mergeCell ref="C2544:D2544"/>
    <mergeCell ref="C2545:D2545"/>
    <mergeCell ref="C2546:D2546"/>
    <mergeCell ref="C2571:D2571"/>
    <mergeCell ref="G2571:K2571"/>
    <mergeCell ref="C2541:D2541"/>
    <mergeCell ref="C2380:D2380"/>
    <mergeCell ref="C2526:D2526"/>
    <mergeCell ref="F2526:H2526"/>
    <mergeCell ref="C2527:D2527"/>
    <mergeCell ref="C2528:D2528"/>
    <mergeCell ref="C2529:D2529"/>
    <mergeCell ref="C2553:D2553"/>
    <mergeCell ref="F2542:L2542"/>
    <mergeCell ref="F2557:L2557"/>
    <mergeCell ref="F2570:L2570"/>
    <mergeCell ref="C2560:D2560"/>
    <mergeCell ref="C2561:D2561"/>
    <mergeCell ref="F2401:L2401"/>
    <mergeCell ref="C2438:D2438"/>
    <mergeCell ref="G2402:K2402"/>
    <mergeCell ref="C2428:D2428"/>
    <mergeCell ref="C2482:D2482"/>
    <mergeCell ref="C2406:D2406"/>
    <mergeCell ref="C2531:D2531"/>
    <mergeCell ref="C2538:D2538"/>
    <mergeCell ref="A2540:D2540"/>
    <mergeCell ref="C2483:D2483"/>
    <mergeCell ref="C2530:D2530"/>
    <mergeCell ref="C2419:D2419"/>
    <mergeCell ref="F2440:L2440"/>
    <mergeCell ref="F2441:H2441"/>
    <mergeCell ref="F2457:L2457"/>
    <mergeCell ref="G2458:K2458"/>
    <mergeCell ref="F2414:L2414"/>
    <mergeCell ref="G2415:K2415"/>
    <mergeCell ref="F2350:L2350"/>
    <mergeCell ref="F2351:H2351"/>
    <mergeCell ref="F2367:L2367"/>
    <mergeCell ref="G2368:K2368"/>
    <mergeCell ref="F2298:L2298"/>
    <mergeCell ref="F2427:L2427"/>
    <mergeCell ref="F2512:L2512"/>
    <mergeCell ref="C2430:D2430"/>
    <mergeCell ref="C2429:D2429"/>
    <mergeCell ref="C2297:D2297"/>
    <mergeCell ref="A2350:D2350"/>
    <mergeCell ref="C2349:D2349"/>
    <mergeCell ref="C2348:D2348"/>
    <mergeCell ref="C2347:D2347"/>
    <mergeCell ref="C2346:D2346"/>
    <mergeCell ref="C2345:D2345"/>
    <mergeCell ref="C2344:D2344"/>
    <mergeCell ref="C2343:D2343"/>
    <mergeCell ref="C2443:D2443"/>
    <mergeCell ref="C2444:D2444"/>
    <mergeCell ref="C2445:D2445"/>
    <mergeCell ref="C2446:D2446"/>
    <mergeCell ref="C2447:D2447"/>
    <mergeCell ref="A2367:D2367"/>
    <mergeCell ref="F2311:L2311"/>
    <mergeCell ref="F2337:L2337"/>
    <mergeCell ref="G2627:K2627"/>
    <mergeCell ref="F2650:L2650"/>
    <mergeCell ref="G2651:K2651"/>
    <mergeCell ref="C2646:D2646"/>
    <mergeCell ref="C2645:D2645"/>
    <mergeCell ref="C2644:D2644"/>
    <mergeCell ref="C2643:D2643"/>
    <mergeCell ref="C2642:D2642"/>
    <mergeCell ref="C2641:D2641"/>
    <mergeCell ref="C2640:D2640"/>
    <mergeCell ref="C2669:D2669"/>
    <mergeCell ref="C2668:D2668"/>
    <mergeCell ref="C2667:D2667"/>
    <mergeCell ref="C2666:D2666"/>
    <mergeCell ref="C2665:D2665"/>
    <mergeCell ref="C2664:D2664"/>
    <mergeCell ref="A2663:D2663"/>
    <mergeCell ref="C2662:D2662"/>
    <mergeCell ref="C2661:D2661"/>
    <mergeCell ref="C2660:D2660"/>
    <mergeCell ref="C2659:D2659"/>
    <mergeCell ref="C2636:D2636"/>
    <mergeCell ref="C2637:D2637"/>
    <mergeCell ref="C2658:D2658"/>
    <mergeCell ref="C2657:D2657"/>
    <mergeCell ref="C2656:D2656"/>
    <mergeCell ref="C2655:D2655"/>
    <mergeCell ref="C2654:D2654"/>
    <mergeCell ref="C2653:D2653"/>
    <mergeCell ref="C2634:D2634"/>
    <mergeCell ref="C2649:D2649"/>
    <mergeCell ref="C2648:D2648"/>
    <mergeCell ref="F1552:L1552"/>
    <mergeCell ref="A2570:D2570"/>
    <mergeCell ref="A2542:D2542"/>
    <mergeCell ref="A2525:D2525"/>
    <mergeCell ref="A2512:D2512"/>
    <mergeCell ref="A2214:D2214"/>
    <mergeCell ref="A2199:D2199"/>
    <mergeCell ref="A2104:D2104"/>
    <mergeCell ref="A2087:D2087"/>
    <mergeCell ref="A2074:D2074"/>
    <mergeCell ref="A1950:D1950"/>
    <mergeCell ref="A1888:D1888"/>
    <mergeCell ref="A1745:D1745"/>
    <mergeCell ref="A1728:D1728"/>
    <mergeCell ref="A1715:D1715"/>
    <mergeCell ref="A1552:D1552"/>
    <mergeCell ref="F2525:L2525"/>
    <mergeCell ref="C2537:D2537"/>
    <mergeCell ref="C2404:D2404"/>
    <mergeCell ref="C2286:D2286"/>
    <mergeCell ref="C2285:D2285"/>
    <mergeCell ref="C2315:D2315"/>
    <mergeCell ref="C2316:D2316"/>
    <mergeCell ref="C2317:D2317"/>
    <mergeCell ref="C2318:D2318"/>
    <mergeCell ref="C2308:D2308"/>
    <mergeCell ref="C2304:D2304"/>
    <mergeCell ref="C2305:D2305"/>
    <mergeCell ref="C2306:D2306"/>
    <mergeCell ref="C2558:D2558"/>
    <mergeCell ref="G2558:K2558"/>
    <mergeCell ref="C2368:D2368"/>
    <mergeCell ref="C2707:D2707"/>
    <mergeCell ref="C2706:D2706"/>
    <mergeCell ref="C2705:D2705"/>
    <mergeCell ref="C2652:D2652"/>
    <mergeCell ref="C2597:D2597"/>
    <mergeCell ref="C2598:D2598"/>
    <mergeCell ref="C2599:D2599"/>
    <mergeCell ref="C2600:D2600"/>
    <mergeCell ref="C2559:D2559"/>
    <mergeCell ref="C2610:D2610"/>
    <mergeCell ref="C2611:D2611"/>
    <mergeCell ref="C2612:D2612"/>
    <mergeCell ref="C2613:D2613"/>
    <mergeCell ref="C2614:D2614"/>
    <mergeCell ref="C2602:D2602"/>
    <mergeCell ref="F1715:L1715"/>
    <mergeCell ref="F2690:I2690"/>
    <mergeCell ref="F2689:L2689"/>
    <mergeCell ref="F2703:H2703"/>
    <mergeCell ref="F2702:L2702"/>
    <mergeCell ref="C2690:D2690"/>
    <mergeCell ref="C2695:D2695"/>
    <mergeCell ref="C2694:D2694"/>
    <mergeCell ref="C2693:D2693"/>
    <mergeCell ref="C2692:D2692"/>
    <mergeCell ref="C2691:D2691"/>
    <mergeCell ref="A2689:D2689"/>
    <mergeCell ref="C2688:D2688"/>
    <mergeCell ref="C2687:D2687"/>
    <mergeCell ref="C2686:D2686"/>
    <mergeCell ref="C2685:D2685"/>
    <mergeCell ref="C2672:D2672"/>
    <mergeCell ref="C2716:D2716"/>
    <mergeCell ref="C2715:D2715"/>
    <mergeCell ref="C2714:D2714"/>
    <mergeCell ref="C2713:D2713"/>
    <mergeCell ref="C2712:D2712"/>
    <mergeCell ref="C2711:D2711"/>
    <mergeCell ref="C2710:D2710"/>
    <mergeCell ref="C2709:D2709"/>
    <mergeCell ref="C2708:D2708"/>
    <mergeCell ref="C2496:D2496"/>
    <mergeCell ref="C2495:D2495"/>
    <mergeCell ref="C2494:D2494"/>
    <mergeCell ref="C2493:D2493"/>
    <mergeCell ref="C2492:D2492"/>
    <mergeCell ref="C2491:D2491"/>
    <mergeCell ref="C2490:D2490"/>
    <mergeCell ref="C2684:D2684"/>
    <mergeCell ref="C2683:D2683"/>
    <mergeCell ref="C2700:D2700"/>
    <mergeCell ref="C2699:D2699"/>
    <mergeCell ref="C2698:D2698"/>
    <mergeCell ref="C2697:D2697"/>
    <mergeCell ref="C2696:D2696"/>
    <mergeCell ref="C2703:D2703"/>
    <mergeCell ref="C2682:D2682"/>
    <mergeCell ref="C2681:D2681"/>
    <mergeCell ref="C2680:D2680"/>
    <mergeCell ref="C2679:D2679"/>
    <mergeCell ref="C2678:D2678"/>
    <mergeCell ref="C2677:D2677"/>
    <mergeCell ref="C2674:D2674"/>
    <mergeCell ref="C2673:D2673"/>
    <mergeCell ref="F2676:L2676"/>
    <mergeCell ref="G2677:K2677"/>
    <mergeCell ref="G2664:K2664"/>
    <mergeCell ref="C2356:D2356"/>
    <mergeCell ref="C2357:D2357"/>
    <mergeCell ref="C2352:D2352"/>
    <mergeCell ref="C2353:D2353"/>
    <mergeCell ref="C2354:D2354"/>
    <mergeCell ref="C2355:D2355"/>
    <mergeCell ref="C2378:D2378"/>
    <mergeCell ref="C2397:D2397"/>
    <mergeCell ref="C2341:D2341"/>
    <mergeCell ref="F2663:L2663"/>
    <mergeCell ref="F2597:I2597"/>
    <mergeCell ref="F2610:H2610"/>
    <mergeCell ref="A2609:D2609"/>
    <mergeCell ref="F2609:L2609"/>
    <mergeCell ref="C2651:D2651"/>
    <mergeCell ref="A2650:D2650"/>
    <mergeCell ref="C2606:D2606"/>
    <mergeCell ref="C2607:D2607"/>
    <mergeCell ref="F2596:L2596"/>
    <mergeCell ref="C2618:D2618"/>
    <mergeCell ref="C2617:D2617"/>
    <mergeCell ref="C2616:D2616"/>
    <mergeCell ref="C2601:D2601"/>
    <mergeCell ref="C2608:D2608"/>
    <mergeCell ref="C2592:D2592"/>
    <mergeCell ref="C2593:D2593"/>
    <mergeCell ref="C2594:D2594"/>
    <mergeCell ref="C2670:D2670"/>
    <mergeCell ref="F2626:L2626"/>
    <mergeCell ref="C2114:D2114"/>
    <mergeCell ref="C2256:D2256"/>
    <mergeCell ref="C2295:D2295"/>
    <mergeCell ref="C2081:D2081"/>
    <mergeCell ref="C2370:D2370"/>
    <mergeCell ref="C2371:D2371"/>
    <mergeCell ref="C2223:D2223"/>
    <mergeCell ref="C2224:D2224"/>
    <mergeCell ref="C2215:D2215"/>
    <mergeCell ref="C2209:D2209"/>
    <mergeCell ref="C2233:D2233"/>
    <mergeCell ref="C2232:D2232"/>
    <mergeCell ref="C2231:D2231"/>
    <mergeCell ref="C2230:D2230"/>
    <mergeCell ref="C2229:D2229"/>
    <mergeCell ref="C2116:D2116"/>
    <mergeCell ref="C2307:D2307"/>
    <mergeCell ref="C2302:D2302"/>
    <mergeCell ref="C2312:D2312"/>
    <mergeCell ref="C2303:D2303"/>
    <mergeCell ref="A2298:D2298"/>
    <mergeCell ref="C2245:D2245"/>
    <mergeCell ref="C2294:D2294"/>
    <mergeCell ref="C2310:D2310"/>
    <mergeCell ref="A2311:D2311"/>
    <mergeCell ref="C2313:D2313"/>
    <mergeCell ref="C2314:D2314"/>
    <mergeCell ref="A2201:D2201"/>
    <mergeCell ref="C2174:D2174"/>
    <mergeCell ref="C2175:D2175"/>
    <mergeCell ref="C2189:D2189"/>
    <mergeCell ref="C2190:D2190"/>
    <mergeCell ref="C2704:D2704"/>
    <mergeCell ref="A2702:D2702"/>
    <mergeCell ref="C2701:D2701"/>
    <mergeCell ref="C2148:D2148"/>
    <mergeCell ref="C2149:D2149"/>
    <mergeCell ref="C2150:D2150"/>
    <mergeCell ref="C2151:D2151"/>
    <mergeCell ref="C2152:D2152"/>
    <mergeCell ref="C2153:D2153"/>
    <mergeCell ref="C2377:D2377"/>
    <mergeCell ref="C2489:D2489"/>
    <mergeCell ref="C2671:D2671"/>
    <mergeCell ref="C2675:D2675"/>
    <mergeCell ref="C2580:D2580"/>
    <mergeCell ref="C2581:D2581"/>
    <mergeCell ref="C2574:D2574"/>
    <mergeCell ref="C2575:D2575"/>
    <mergeCell ref="C2633:D2633"/>
    <mergeCell ref="C2632:D2632"/>
    <mergeCell ref="C2631:D2631"/>
    <mergeCell ref="C2630:D2630"/>
    <mergeCell ref="C2629:D2629"/>
    <mergeCell ref="C2628:D2628"/>
    <mergeCell ref="C2627:D2627"/>
    <mergeCell ref="A2626:D2626"/>
    <mergeCell ref="A2283:D2283"/>
    <mergeCell ref="A2266:D2266"/>
    <mergeCell ref="C2219:D2219"/>
    <mergeCell ref="C2220:D2220"/>
    <mergeCell ref="C2221:D2221"/>
    <mergeCell ref="C2222:D2222"/>
    <mergeCell ref="C2296:D2296"/>
    <mergeCell ref="C2255:D2255"/>
    <mergeCell ref="C2290:D2290"/>
    <mergeCell ref="C2257:D2257"/>
    <mergeCell ref="C2309:D2309"/>
    <mergeCell ref="C2292:D2292"/>
    <mergeCell ref="C2291:D2291"/>
    <mergeCell ref="C2288:D2288"/>
    <mergeCell ref="C2289:D2289"/>
    <mergeCell ref="C2287:D2287"/>
    <mergeCell ref="C2195:D2195"/>
    <mergeCell ref="C2196:D2196"/>
    <mergeCell ref="C2197:D2197"/>
    <mergeCell ref="C2198:D2198"/>
    <mergeCell ref="C2234:D2234"/>
    <mergeCell ref="C2177:D2177"/>
    <mergeCell ref="C2178:D2178"/>
    <mergeCell ref="C2179:D2179"/>
    <mergeCell ref="C2185:D2185"/>
    <mergeCell ref="C2271:D2271"/>
    <mergeCell ref="C2272:D2272"/>
    <mergeCell ref="C2273:D2273"/>
    <mergeCell ref="C2156:D2156"/>
    <mergeCell ref="C2157:D2157"/>
    <mergeCell ref="A2158:D2158"/>
    <mergeCell ref="C2133:D2133"/>
    <mergeCell ref="C2170:D2170"/>
    <mergeCell ref="C2176:D2176"/>
    <mergeCell ref="C2083:D2083"/>
    <mergeCell ref="C2084:D2084"/>
    <mergeCell ref="C1271:D1271"/>
    <mergeCell ref="C663:D663"/>
    <mergeCell ref="C534:D534"/>
    <mergeCell ref="C1484:D1484"/>
    <mergeCell ref="C1394:D1394"/>
    <mergeCell ref="C1614:D1614"/>
    <mergeCell ref="C1613:D1613"/>
    <mergeCell ref="C1596:D1596"/>
    <mergeCell ref="C1595:D1595"/>
    <mergeCell ref="C1594:D1594"/>
    <mergeCell ref="C1593:D1593"/>
    <mergeCell ref="C1231:D1231"/>
    <mergeCell ref="C1232:D1232"/>
    <mergeCell ref="C1233:D1233"/>
    <mergeCell ref="C1230:D1230"/>
    <mergeCell ref="C1323:D1323"/>
    <mergeCell ref="C1324:D1324"/>
    <mergeCell ref="C1328:D1328"/>
    <mergeCell ref="C1301:D1301"/>
    <mergeCell ref="C1309:D1309"/>
    <mergeCell ref="C1544:D1544"/>
    <mergeCell ref="C1503:D1503"/>
    <mergeCell ref="C1502:D1502"/>
    <mergeCell ref="C1444:D1444"/>
    <mergeCell ref="C1286:D1286"/>
    <mergeCell ref="C1326:D1326"/>
    <mergeCell ref="C1327:D1327"/>
    <mergeCell ref="C1329:D1329"/>
    <mergeCell ref="C1383:D1383"/>
    <mergeCell ref="C1371:D1371"/>
    <mergeCell ref="C1413:D1413"/>
    <mergeCell ref="C1412:D1412"/>
    <mergeCell ref="C1411:D1411"/>
    <mergeCell ref="C1373:D1373"/>
    <mergeCell ref="C1393:D1393"/>
    <mergeCell ref="C1392:D1392"/>
    <mergeCell ref="C1385:D1385"/>
    <mergeCell ref="C1384:D1384"/>
    <mergeCell ref="C1340:D1340"/>
    <mergeCell ref="C1346:D1346"/>
    <mergeCell ref="C1375:D1375"/>
    <mergeCell ref="C1341:D1341"/>
    <mergeCell ref="C1380:D1380"/>
    <mergeCell ref="C1379:D1379"/>
    <mergeCell ref="C1308:D1308"/>
    <mergeCell ref="C1390:D1390"/>
    <mergeCell ref="C1402:D1402"/>
    <mergeCell ref="C1645:D1645"/>
    <mergeCell ref="C1644:D1644"/>
    <mergeCell ref="C1632:D1632"/>
    <mergeCell ref="C1631:D1631"/>
    <mergeCell ref="C1630:D1630"/>
    <mergeCell ref="C1397:D1397"/>
    <mergeCell ref="C1856:D1856"/>
    <mergeCell ref="C1769:D1769"/>
    <mergeCell ref="C1803:D1803"/>
    <mergeCell ref="C1754:D1754"/>
    <mergeCell ref="C1755:D1755"/>
    <mergeCell ref="C1853:D1853"/>
    <mergeCell ref="C1771:D1771"/>
    <mergeCell ref="A1772:D1772"/>
    <mergeCell ref="C1709:D1709"/>
    <mergeCell ref="C1450:D1450"/>
    <mergeCell ref="C1404:D1404"/>
    <mergeCell ref="C1467:D1467"/>
    <mergeCell ref="C1746:D1746"/>
    <mergeCell ref="C1486:D1486"/>
    <mergeCell ref="C1501:D1501"/>
    <mergeCell ref="C1545:D1545"/>
    <mergeCell ref="C1498:D1498"/>
    <mergeCell ref="C1497:D1497"/>
    <mergeCell ref="C1496:D1496"/>
    <mergeCell ref="C1477:D1477"/>
    <mergeCell ref="C1476:D1476"/>
    <mergeCell ref="C1475:D1475"/>
    <mergeCell ref="C1820:D1820"/>
    <mergeCell ref="C1487:D1487"/>
    <mergeCell ref="C1409:D1409"/>
    <mergeCell ref="C1407:D1407"/>
    <mergeCell ref="C1300:D1300"/>
    <mergeCell ref="C1264:D1264"/>
    <mergeCell ref="C1265:D1265"/>
    <mergeCell ref="C1257:D1257"/>
    <mergeCell ref="C1258:D1258"/>
    <mergeCell ref="C1259:D1259"/>
    <mergeCell ref="C1260:D1260"/>
    <mergeCell ref="C1396:D1396"/>
    <mergeCell ref="C1270:D1270"/>
    <mergeCell ref="C1378:D1378"/>
    <mergeCell ref="C1395:D1395"/>
    <mergeCell ref="C1335:D1335"/>
    <mergeCell ref="C1261:D1261"/>
    <mergeCell ref="C1284:D1284"/>
    <mergeCell ref="C1280:D1280"/>
    <mergeCell ref="C1281:D1281"/>
    <mergeCell ref="C1282:D1282"/>
    <mergeCell ref="C1272:D1272"/>
    <mergeCell ref="C1273:D1273"/>
    <mergeCell ref="C1274:D1274"/>
    <mergeCell ref="C1275:D1275"/>
    <mergeCell ref="C1276:D1276"/>
    <mergeCell ref="C1277:D1277"/>
    <mergeCell ref="C1283:D1283"/>
    <mergeCell ref="C1278:D1278"/>
    <mergeCell ref="C1279:D1279"/>
    <mergeCell ref="C1285:D1285"/>
    <mergeCell ref="C1287:D1287"/>
    <mergeCell ref="C1266:D1266"/>
    <mergeCell ref="C1267:D1267"/>
    <mergeCell ref="C1321:D1321"/>
    <mergeCell ref="C1322:D1322"/>
    <mergeCell ref="C1268:D1268"/>
    <mergeCell ref="C1269:D1269"/>
    <mergeCell ref="C1297:D1297"/>
    <mergeCell ref="C1313:D1313"/>
    <mergeCell ref="C1302:D1302"/>
    <mergeCell ref="C142:D142"/>
    <mergeCell ref="C554:D554"/>
    <mergeCell ref="C553:D553"/>
    <mergeCell ref="C552:D552"/>
    <mergeCell ref="C1336:D1336"/>
    <mergeCell ref="C1337:D1337"/>
    <mergeCell ref="C1331:D1331"/>
    <mergeCell ref="C1338:D1338"/>
    <mergeCell ref="C1339:D1339"/>
    <mergeCell ref="C1293:D1293"/>
    <mergeCell ref="C1315:D1315"/>
    <mergeCell ref="C1298:D1298"/>
    <mergeCell ref="C1311:D1311"/>
    <mergeCell ref="C1292:D1292"/>
    <mergeCell ref="C1333:D1333"/>
    <mergeCell ref="C557:D557"/>
    <mergeCell ref="C556:D556"/>
    <mergeCell ref="C1330:D1330"/>
    <mergeCell ref="C1332:D1332"/>
    <mergeCell ref="C1325:D1325"/>
    <mergeCell ref="C1312:D1312"/>
    <mergeCell ref="C1303:D1303"/>
    <mergeCell ref="C1304:D1304"/>
    <mergeCell ref="C1305:D1305"/>
    <mergeCell ref="C1290:D1290"/>
    <mergeCell ref="C1262:D1262"/>
    <mergeCell ref="C1263:D1263"/>
    <mergeCell ref="C1542:D1542"/>
    <mergeCell ref="C1543:D1543"/>
    <mergeCell ref="C1414:D1414"/>
    <mergeCell ref="C1580:D1580"/>
    <mergeCell ref="C1500:D1500"/>
    <mergeCell ref="C1470:D1470"/>
    <mergeCell ref="C1469:D1469"/>
    <mergeCell ref="C1451:D1451"/>
    <mergeCell ref="C1406:D1406"/>
    <mergeCell ref="C1403:D1403"/>
    <mergeCell ref="C1401:D1401"/>
    <mergeCell ref="C1400:D1400"/>
    <mergeCell ref="C1398:D1398"/>
    <mergeCell ref="C1410:D1410"/>
    <mergeCell ref="C1391:D1391"/>
    <mergeCell ref="C1288:D1288"/>
    <mergeCell ref="C1295:D1295"/>
    <mergeCell ref="C1443:D1443"/>
    <mergeCell ref="C1468:D1468"/>
    <mergeCell ref="C1294:D1294"/>
    <mergeCell ref="C1291:D1291"/>
    <mergeCell ref="C1318:D1318"/>
    <mergeCell ref="C1319:D1319"/>
    <mergeCell ref="C1306:D1306"/>
    <mergeCell ref="C1307:D1307"/>
    <mergeCell ref="C1488:D1488"/>
    <mergeCell ref="C1289:D1289"/>
    <mergeCell ref="C1310:D1310"/>
    <mergeCell ref="C1314:D1314"/>
    <mergeCell ref="C1316:D1316"/>
    <mergeCell ref="C1296:D1296"/>
    <mergeCell ref="C1320:D1320"/>
  </mergeCells>
  <phoneticPr fontId="0" type="noConversion"/>
  <pageMargins left="0.39370078740157483" right="0.39370078740157483" top="0.39370078740157483" bottom="0.62992125984251968" header="0.39370078740157483" footer="0.39370078740157483"/>
  <pageSetup paperSize="9" scale="82" fitToHeight="300" orientation="landscape" r:id="rId1"/>
  <headerFooter alignWithMargins="0">
    <oddFooter xml:space="preserve">&amp;R&amp;9Str.: &amp;P od &amp;N </oddFooter>
  </headerFooter>
  <ignoredErrors>
    <ignoredError sqref="B1229 B1235 B1237 B124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workbookViewId="0">
      <pane ySplit="3" topLeftCell="A4" activePane="bottomLeft" state="frozen"/>
      <selection pane="bottomLeft" activeCell="A4" sqref="A4"/>
    </sheetView>
  </sheetViews>
  <sheetFormatPr defaultRowHeight="12.75" x14ac:dyDescent="0.2"/>
  <cols>
    <col min="1" max="1" width="7" customWidth="1"/>
    <col min="2" max="2" width="20.5703125" customWidth="1"/>
    <col min="3" max="3" width="25.42578125" customWidth="1"/>
    <col min="4" max="4" width="35.85546875" customWidth="1"/>
    <col min="5" max="5" width="8.140625" customWidth="1"/>
    <col min="6" max="8" width="9.7109375" bestFit="1" customWidth="1"/>
    <col min="9" max="9" width="10" bestFit="1" customWidth="1"/>
    <col min="10" max="10" width="7.28515625" bestFit="1" customWidth="1"/>
    <col min="11" max="11" width="7.140625" bestFit="1" customWidth="1"/>
    <col min="12" max="12" width="23.28515625" customWidth="1"/>
  </cols>
  <sheetData>
    <row r="1" spans="1:12" ht="15" x14ac:dyDescent="0.2">
      <c r="A1" s="457" t="s">
        <v>1793</v>
      </c>
      <c r="B1" s="457"/>
      <c r="C1" s="457"/>
      <c r="D1" s="457"/>
      <c r="E1" s="457"/>
      <c r="F1" s="457"/>
      <c r="G1" s="457"/>
      <c r="H1" s="457"/>
      <c r="I1" s="457"/>
      <c r="J1" s="20"/>
      <c r="K1" s="20"/>
      <c r="L1" s="20"/>
    </row>
    <row r="2" spans="1:12" x14ac:dyDescent="0.2">
      <c r="A2" s="455" t="s">
        <v>53</v>
      </c>
      <c r="B2" s="455" t="s">
        <v>1794</v>
      </c>
      <c r="C2" s="455" t="s">
        <v>1795</v>
      </c>
      <c r="D2" s="455" t="s">
        <v>1796</v>
      </c>
      <c r="E2" s="455" t="s">
        <v>61</v>
      </c>
      <c r="F2" s="458" t="s">
        <v>57</v>
      </c>
      <c r="G2" s="458"/>
      <c r="H2" s="458"/>
      <c r="I2" s="458"/>
      <c r="J2" s="458"/>
      <c r="K2" s="22"/>
      <c r="L2" s="455" t="s">
        <v>29</v>
      </c>
    </row>
    <row r="3" spans="1:12" ht="25.5" x14ac:dyDescent="0.2">
      <c r="A3" s="456"/>
      <c r="B3" s="456"/>
      <c r="C3" s="456"/>
      <c r="D3" s="456"/>
      <c r="E3" s="456"/>
      <c r="F3" s="21" t="s">
        <v>62</v>
      </c>
      <c r="G3" s="21" t="s">
        <v>63</v>
      </c>
      <c r="H3" s="21" t="s">
        <v>64</v>
      </c>
      <c r="I3" s="21" t="s">
        <v>65</v>
      </c>
      <c r="J3" s="21" t="s">
        <v>66</v>
      </c>
      <c r="K3" s="21" t="s">
        <v>67</v>
      </c>
      <c r="L3" s="456"/>
    </row>
    <row r="4" spans="1:12" ht="25.5" x14ac:dyDescent="0.2">
      <c r="A4" s="23">
        <f>COUNT(A5:A6)</f>
        <v>2</v>
      </c>
      <c r="B4" s="24" t="s">
        <v>1797</v>
      </c>
      <c r="C4" s="25"/>
      <c r="D4" s="26"/>
      <c r="E4" s="27">
        <f>SUM(E5:E6)</f>
        <v>48</v>
      </c>
      <c r="F4" s="27">
        <f t="shared" ref="F4:K4" si="0">SUM(F5:F6)</f>
        <v>0</v>
      </c>
      <c r="G4" s="27">
        <f t="shared" si="0"/>
        <v>12</v>
      </c>
      <c r="H4" s="27">
        <f t="shared" si="0"/>
        <v>0</v>
      </c>
      <c r="I4" s="27">
        <f t="shared" si="0"/>
        <v>0</v>
      </c>
      <c r="J4" s="27">
        <f t="shared" si="0"/>
        <v>60</v>
      </c>
      <c r="K4" s="27">
        <f t="shared" si="0"/>
        <v>112</v>
      </c>
      <c r="L4" s="28"/>
    </row>
    <row r="5" spans="1:12" ht="25.5" x14ac:dyDescent="0.2">
      <c r="A5" s="29">
        <v>1</v>
      </c>
      <c r="B5" s="30" t="s">
        <v>1239</v>
      </c>
      <c r="C5" s="30" t="s">
        <v>1798</v>
      </c>
      <c r="D5" s="30" t="s">
        <v>1799</v>
      </c>
      <c r="E5" s="31">
        <v>15</v>
      </c>
      <c r="F5" s="31"/>
      <c r="G5" s="31"/>
      <c r="H5" s="31"/>
      <c r="I5" s="31"/>
      <c r="J5" s="31">
        <v>15</v>
      </c>
      <c r="K5" s="31">
        <v>30</v>
      </c>
      <c r="L5" s="32" t="s">
        <v>13</v>
      </c>
    </row>
    <row r="6" spans="1:12" ht="25.5" x14ac:dyDescent="0.2">
      <c r="A6" s="33">
        <f>A5+1</f>
        <v>2</v>
      </c>
      <c r="B6" s="34" t="s">
        <v>1800</v>
      </c>
      <c r="C6" s="30" t="s">
        <v>1801</v>
      </c>
      <c r="D6" s="30" t="s">
        <v>1802</v>
      </c>
      <c r="E6" s="31">
        <v>33</v>
      </c>
      <c r="F6" s="31"/>
      <c r="G6" s="31">
        <v>12</v>
      </c>
      <c r="H6" s="31"/>
      <c r="I6" s="31"/>
      <c r="J6" s="31">
        <v>45</v>
      </c>
      <c r="K6" s="31">
        <v>82</v>
      </c>
      <c r="L6" s="32" t="s">
        <v>13</v>
      </c>
    </row>
    <row r="7" spans="1:12" ht="25.5" x14ac:dyDescent="0.2">
      <c r="A7" s="23">
        <f>COUNT(A8:A34)</f>
        <v>27</v>
      </c>
      <c r="B7" s="24" t="s">
        <v>1803</v>
      </c>
      <c r="C7" s="25"/>
      <c r="D7" s="26"/>
      <c r="E7" s="27">
        <f>SUM(E8:E33)</f>
        <v>622</v>
      </c>
      <c r="F7" s="27">
        <f>SUM(F8:F32)</f>
        <v>3</v>
      </c>
      <c r="G7" s="27">
        <f>SUM(G8:G32)</f>
        <v>25</v>
      </c>
      <c r="H7" s="27">
        <f>SUM(H8:H32)</f>
        <v>0</v>
      </c>
      <c r="I7" s="27">
        <f>SUM(I8:I32)</f>
        <v>0</v>
      </c>
      <c r="J7" s="27">
        <f>SUM(J8:J33)</f>
        <v>650</v>
      </c>
      <c r="K7" s="27">
        <f>SUM(K8:K32)</f>
        <v>1102</v>
      </c>
      <c r="L7" s="35"/>
    </row>
    <row r="8" spans="1:12" ht="25.5" x14ac:dyDescent="0.2">
      <c r="A8" s="29">
        <v>1</v>
      </c>
      <c r="B8" s="30" t="s">
        <v>1804</v>
      </c>
      <c r="C8" s="30" t="s">
        <v>1805</v>
      </c>
      <c r="D8" s="30" t="s">
        <v>1806</v>
      </c>
      <c r="E8" s="31">
        <v>20</v>
      </c>
      <c r="F8" s="31"/>
      <c r="G8" s="31">
        <v>2</v>
      </c>
      <c r="H8" s="31"/>
      <c r="I8" s="31"/>
      <c r="J8" s="31">
        <v>22</v>
      </c>
      <c r="K8" s="31">
        <v>41</v>
      </c>
      <c r="L8" s="36" t="s">
        <v>8</v>
      </c>
    </row>
    <row r="9" spans="1:12" ht="25.5" x14ac:dyDescent="0.2">
      <c r="A9" s="29">
        <f>A8+1</f>
        <v>2</v>
      </c>
      <c r="B9" s="37" t="s">
        <v>189</v>
      </c>
      <c r="C9" s="38" t="s">
        <v>1807</v>
      </c>
      <c r="D9" s="37" t="s">
        <v>1808</v>
      </c>
      <c r="E9" s="39">
        <v>13</v>
      </c>
      <c r="F9" s="39"/>
      <c r="G9" s="39">
        <v>1</v>
      </c>
      <c r="H9" s="39"/>
      <c r="I9" s="39"/>
      <c r="J9" s="39">
        <v>14</v>
      </c>
      <c r="K9" s="39">
        <v>28</v>
      </c>
      <c r="L9" s="36" t="s">
        <v>8</v>
      </c>
    </row>
    <row r="10" spans="1:12" ht="25.5" x14ac:dyDescent="0.2">
      <c r="A10" s="29">
        <f t="shared" ref="A10:A17" si="1">A9+1</f>
        <v>3</v>
      </c>
      <c r="B10" s="37" t="s">
        <v>1809</v>
      </c>
      <c r="C10" s="38" t="s">
        <v>1810</v>
      </c>
      <c r="D10" s="37" t="s">
        <v>2283</v>
      </c>
      <c r="E10" s="39">
        <v>32</v>
      </c>
      <c r="F10" s="39"/>
      <c r="G10" s="39"/>
      <c r="H10" s="39"/>
      <c r="I10" s="39"/>
      <c r="J10" s="39">
        <v>32</v>
      </c>
      <c r="K10" s="39">
        <v>64</v>
      </c>
      <c r="L10" s="36" t="s">
        <v>8</v>
      </c>
    </row>
    <row r="11" spans="1:12" ht="25.5" x14ac:dyDescent="0.2">
      <c r="A11" s="29">
        <f t="shared" si="1"/>
        <v>4</v>
      </c>
      <c r="B11" s="40" t="s">
        <v>474</v>
      </c>
      <c r="C11" s="37" t="s">
        <v>1811</v>
      </c>
      <c r="D11" s="37" t="s">
        <v>1812</v>
      </c>
      <c r="E11" s="39">
        <v>25</v>
      </c>
      <c r="F11" s="39"/>
      <c r="G11" s="39">
        <v>5</v>
      </c>
      <c r="H11" s="39"/>
      <c r="I11" s="39"/>
      <c r="J11" s="39">
        <v>30</v>
      </c>
      <c r="K11" s="39">
        <v>57</v>
      </c>
      <c r="L11" s="36" t="s">
        <v>9</v>
      </c>
    </row>
    <row r="12" spans="1:12" ht="25.5" x14ac:dyDescent="0.2">
      <c r="A12" s="29">
        <f t="shared" si="1"/>
        <v>5</v>
      </c>
      <c r="B12" s="40" t="s">
        <v>1813</v>
      </c>
      <c r="C12" s="37" t="s">
        <v>1814</v>
      </c>
      <c r="D12" s="37" t="s">
        <v>2284</v>
      </c>
      <c r="E12" s="39">
        <v>121</v>
      </c>
      <c r="F12" s="39"/>
      <c r="G12" s="39"/>
      <c r="H12" s="39"/>
      <c r="I12" s="39"/>
      <c r="J12" s="39">
        <v>121</v>
      </c>
      <c r="K12" s="39">
        <v>221</v>
      </c>
      <c r="L12" s="36" t="s">
        <v>9</v>
      </c>
    </row>
    <row r="13" spans="1:12" ht="25.5" x14ac:dyDescent="0.2">
      <c r="A13" s="29">
        <f t="shared" si="1"/>
        <v>6</v>
      </c>
      <c r="B13" s="40" t="s">
        <v>1915</v>
      </c>
      <c r="C13" s="30" t="s">
        <v>1916</v>
      </c>
      <c r="D13" s="153" t="s">
        <v>2306</v>
      </c>
      <c r="E13" s="31">
        <v>22</v>
      </c>
      <c r="F13" s="31"/>
      <c r="G13" s="31">
        <v>3</v>
      </c>
      <c r="H13" s="31"/>
      <c r="I13" s="31"/>
      <c r="J13" s="31">
        <v>25</v>
      </c>
      <c r="K13" s="31">
        <v>57</v>
      </c>
      <c r="L13" s="32" t="s">
        <v>9</v>
      </c>
    </row>
    <row r="14" spans="1:12" s="200" customFormat="1" ht="25.5" x14ac:dyDescent="0.2">
      <c r="A14" s="29">
        <f t="shared" si="1"/>
        <v>7</v>
      </c>
      <c r="B14" s="40" t="s">
        <v>505</v>
      </c>
      <c r="C14" s="30" t="s">
        <v>2422</v>
      </c>
      <c r="D14" s="47" t="s">
        <v>2423</v>
      </c>
      <c r="E14" s="31">
        <v>15</v>
      </c>
      <c r="F14" s="31"/>
      <c r="G14" s="31"/>
      <c r="H14" s="31"/>
      <c r="I14" s="31"/>
      <c r="J14" s="31">
        <v>15</v>
      </c>
      <c r="K14" s="31">
        <v>30</v>
      </c>
      <c r="L14" s="32" t="s">
        <v>9</v>
      </c>
    </row>
    <row r="15" spans="1:12" ht="25.5" x14ac:dyDescent="0.2">
      <c r="A15" s="29">
        <f t="shared" si="1"/>
        <v>8</v>
      </c>
      <c r="B15" s="30" t="s">
        <v>768</v>
      </c>
      <c r="C15" s="30" t="s">
        <v>1815</v>
      </c>
      <c r="D15" s="30" t="s">
        <v>2419</v>
      </c>
      <c r="E15" s="31">
        <v>23</v>
      </c>
      <c r="F15" s="31"/>
      <c r="G15" s="31">
        <v>4</v>
      </c>
      <c r="H15" s="31"/>
      <c r="I15" s="31"/>
      <c r="J15" s="31">
        <v>27</v>
      </c>
      <c r="K15" s="31">
        <v>54</v>
      </c>
      <c r="L15" s="36" t="s">
        <v>11</v>
      </c>
    </row>
    <row r="16" spans="1:12" ht="25.5" x14ac:dyDescent="0.2">
      <c r="A16" s="29">
        <f t="shared" si="1"/>
        <v>9</v>
      </c>
      <c r="B16" s="30" t="s">
        <v>1816</v>
      </c>
      <c r="C16" s="30" t="s">
        <v>1817</v>
      </c>
      <c r="D16" s="30" t="s">
        <v>2419</v>
      </c>
      <c r="E16" s="31">
        <v>10</v>
      </c>
      <c r="F16" s="31"/>
      <c r="G16" s="31"/>
      <c r="H16" s="31"/>
      <c r="I16" s="31"/>
      <c r="J16" s="31">
        <v>10</v>
      </c>
      <c r="K16" s="31">
        <v>20</v>
      </c>
      <c r="L16" s="36" t="s">
        <v>11</v>
      </c>
    </row>
    <row r="17" spans="1:12" ht="25.5" x14ac:dyDescent="0.2">
      <c r="A17" s="29">
        <f t="shared" si="1"/>
        <v>10</v>
      </c>
      <c r="B17" s="30" t="s">
        <v>1818</v>
      </c>
      <c r="C17" s="30" t="s">
        <v>1819</v>
      </c>
      <c r="D17" s="30" t="s">
        <v>1820</v>
      </c>
      <c r="E17" s="31">
        <v>9</v>
      </c>
      <c r="F17" s="31"/>
      <c r="G17" s="31"/>
      <c r="H17" s="31"/>
      <c r="I17" s="31"/>
      <c r="J17" s="31">
        <v>9</v>
      </c>
      <c r="K17" s="31">
        <v>18</v>
      </c>
      <c r="L17" s="36" t="s">
        <v>11</v>
      </c>
    </row>
    <row r="18" spans="1:12" s="246" customFormat="1" ht="25.5" x14ac:dyDescent="0.2">
      <c r="A18" s="29">
        <v>1</v>
      </c>
      <c r="B18" s="30" t="s">
        <v>2544</v>
      </c>
      <c r="C18" s="30" t="s">
        <v>2545</v>
      </c>
      <c r="D18" s="30" t="s">
        <v>2548</v>
      </c>
      <c r="E18" s="31">
        <v>10</v>
      </c>
      <c r="F18" s="31">
        <v>2</v>
      </c>
      <c r="G18" s="31"/>
      <c r="H18" s="31"/>
      <c r="I18" s="31"/>
      <c r="J18" s="31">
        <v>12</v>
      </c>
      <c r="K18" s="31">
        <v>26</v>
      </c>
      <c r="L18" s="36" t="s">
        <v>11</v>
      </c>
    </row>
    <row r="19" spans="1:12" ht="25.5" x14ac:dyDescent="0.2">
      <c r="A19" s="29">
        <f>A17+1</f>
        <v>11</v>
      </c>
      <c r="B19" s="30" t="s">
        <v>1821</v>
      </c>
      <c r="C19" s="37" t="s">
        <v>1822</v>
      </c>
      <c r="D19" s="30" t="s">
        <v>1823</v>
      </c>
      <c r="E19" s="31">
        <v>17</v>
      </c>
      <c r="F19" s="41"/>
      <c r="G19" s="31"/>
      <c r="H19" s="41"/>
      <c r="I19" s="41"/>
      <c r="J19" s="31">
        <v>17</v>
      </c>
      <c r="K19" s="31">
        <v>34</v>
      </c>
      <c r="L19" s="32" t="s">
        <v>1824</v>
      </c>
    </row>
    <row r="20" spans="1:12" ht="25.5" x14ac:dyDescent="0.2">
      <c r="A20" s="29">
        <f t="shared" ref="A20:A33" si="2">A18+1</f>
        <v>2</v>
      </c>
      <c r="B20" s="30" t="s">
        <v>916</v>
      </c>
      <c r="C20" s="30" t="s">
        <v>2312</v>
      </c>
      <c r="D20" s="30" t="s">
        <v>2311</v>
      </c>
      <c r="E20" s="31">
        <v>8</v>
      </c>
      <c r="F20" s="31"/>
      <c r="G20" s="31"/>
      <c r="H20" s="31"/>
      <c r="I20" s="31"/>
      <c r="J20" s="31">
        <v>8</v>
      </c>
      <c r="K20" s="31">
        <v>14</v>
      </c>
      <c r="L20" s="32" t="s">
        <v>1824</v>
      </c>
    </row>
    <row r="21" spans="1:12" ht="25.5" x14ac:dyDescent="0.2">
      <c r="A21" s="29">
        <f t="shared" si="2"/>
        <v>12</v>
      </c>
      <c r="B21" s="30" t="s">
        <v>1213</v>
      </c>
      <c r="C21" s="30" t="s">
        <v>1826</v>
      </c>
      <c r="D21" s="30" t="s">
        <v>1827</v>
      </c>
      <c r="E21" s="31">
        <v>7</v>
      </c>
      <c r="F21" s="31"/>
      <c r="G21" s="31"/>
      <c r="H21" s="31"/>
      <c r="I21" s="31"/>
      <c r="J21" s="31">
        <v>7</v>
      </c>
      <c r="K21" s="31">
        <v>12</v>
      </c>
      <c r="L21" s="32" t="s">
        <v>13</v>
      </c>
    </row>
    <row r="22" spans="1:12" ht="25.5" x14ac:dyDescent="0.2">
      <c r="A22" s="29">
        <f t="shared" si="2"/>
        <v>3</v>
      </c>
      <c r="B22" s="30" t="s">
        <v>1182</v>
      </c>
      <c r="C22" s="30" t="s">
        <v>1828</v>
      </c>
      <c r="D22" s="30" t="s">
        <v>1829</v>
      </c>
      <c r="E22" s="31">
        <v>12</v>
      </c>
      <c r="F22" s="31"/>
      <c r="G22" s="31">
        <v>1</v>
      </c>
      <c r="H22" s="31"/>
      <c r="I22" s="31"/>
      <c r="J22" s="31">
        <v>13</v>
      </c>
      <c r="K22" s="31">
        <v>21</v>
      </c>
      <c r="L22" s="36" t="s">
        <v>13</v>
      </c>
    </row>
    <row r="23" spans="1:12" ht="25.5" x14ac:dyDescent="0.2">
      <c r="A23" s="29">
        <f>A22+1</f>
        <v>4</v>
      </c>
      <c r="B23" s="30" t="s">
        <v>1154</v>
      </c>
      <c r="C23" s="37" t="s">
        <v>1836</v>
      </c>
      <c r="D23" s="30" t="s">
        <v>2311</v>
      </c>
      <c r="E23" s="31">
        <v>21</v>
      </c>
      <c r="F23" s="41"/>
      <c r="G23" s="31">
        <v>1</v>
      </c>
      <c r="H23" s="41"/>
      <c r="I23" s="41"/>
      <c r="J23" s="31">
        <v>22</v>
      </c>
      <c r="K23" s="31">
        <v>44</v>
      </c>
      <c r="L23" s="32" t="s">
        <v>13</v>
      </c>
    </row>
    <row r="24" spans="1:12" ht="25.5" x14ac:dyDescent="0.2">
      <c r="A24" s="29">
        <f>A65+1</f>
        <v>14</v>
      </c>
      <c r="B24" s="41" t="s">
        <v>1093</v>
      </c>
      <c r="C24" s="37" t="s">
        <v>1837</v>
      </c>
      <c r="D24" s="30" t="s">
        <v>1838</v>
      </c>
      <c r="E24" s="31">
        <v>15</v>
      </c>
      <c r="F24" s="41"/>
      <c r="G24" s="31"/>
      <c r="H24" s="41"/>
      <c r="I24" s="41"/>
      <c r="J24" s="31">
        <v>15</v>
      </c>
      <c r="K24" s="31">
        <v>27</v>
      </c>
      <c r="L24" s="32" t="s">
        <v>13</v>
      </c>
    </row>
    <row r="25" spans="1:12" ht="25.5" x14ac:dyDescent="0.2">
      <c r="A25" s="29">
        <f t="shared" si="2"/>
        <v>5</v>
      </c>
      <c r="B25" s="41" t="s">
        <v>1215</v>
      </c>
      <c r="C25" s="37" t="s">
        <v>1839</v>
      </c>
      <c r="D25" s="30" t="s">
        <v>3537</v>
      </c>
      <c r="E25" s="31">
        <v>11</v>
      </c>
      <c r="F25" s="41"/>
      <c r="G25" s="31"/>
      <c r="H25" s="41"/>
      <c r="I25" s="41"/>
      <c r="J25" s="31">
        <v>11</v>
      </c>
      <c r="K25" s="31">
        <v>20</v>
      </c>
      <c r="L25" s="32" t="s">
        <v>13</v>
      </c>
    </row>
    <row r="26" spans="1:12" ht="38.25" x14ac:dyDescent="0.2">
      <c r="A26" s="29">
        <f t="shared" si="2"/>
        <v>15</v>
      </c>
      <c r="B26" s="41" t="s">
        <v>1119</v>
      </c>
      <c r="C26" s="37" t="s">
        <v>1840</v>
      </c>
      <c r="D26" s="30" t="s">
        <v>1841</v>
      </c>
      <c r="E26" s="31">
        <v>8</v>
      </c>
      <c r="F26" s="41"/>
      <c r="G26" s="31"/>
      <c r="H26" s="41"/>
      <c r="I26" s="41"/>
      <c r="J26" s="31">
        <v>8</v>
      </c>
      <c r="K26" s="31">
        <v>10</v>
      </c>
      <c r="L26" s="32" t="s">
        <v>13</v>
      </c>
    </row>
    <row r="27" spans="1:12" s="225" customFormat="1" ht="25.5" x14ac:dyDescent="0.2">
      <c r="A27" s="29">
        <f>A25+1</f>
        <v>6</v>
      </c>
      <c r="B27" s="41" t="s">
        <v>151</v>
      </c>
      <c r="C27" s="37" t="s">
        <v>2503</v>
      </c>
      <c r="D27" s="30" t="s">
        <v>2516</v>
      </c>
      <c r="E27" s="31">
        <v>6</v>
      </c>
      <c r="F27" s="41"/>
      <c r="G27" s="31"/>
      <c r="H27" s="41"/>
      <c r="I27" s="41"/>
      <c r="J27" s="31">
        <v>6</v>
      </c>
      <c r="K27" s="31">
        <v>12</v>
      </c>
      <c r="L27" s="32" t="s">
        <v>14</v>
      </c>
    </row>
    <row r="28" spans="1:12" s="229" customFormat="1" ht="25.5" x14ac:dyDescent="0.2">
      <c r="A28" s="29">
        <f>A26+1</f>
        <v>16</v>
      </c>
      <c r="B28" s="41" t="s">
        <v>2508</v>
      </c>
      <c r="C28" s="37" t="s">
        <v>2509</v>
      </c>
      <c r="D28" s="30" t="s">
        <v>2510</v>
      </c>
      <c r="E28" s="31">
        <v>20</v>
      </c>
      <c r="F28" s="41"/>
      <c r="G28" s="31"/>
      <c r="H28" s="41"/>
      <c r="I28" s="41"/>
      <c r="J28" s="31">
        <v>20</v>
      </c>
      <c r="K28" s="31">
        <v>31</v>
      </c>
      <c r="L28" s="32" t="s">
        <v>14</v>
      </c>
    </row>
    <row r="29" spans="1:12" ht="25.5" x14ac:dyDescent="0.2">
      <c r="A29" s="29">
        <f t="shared" si="2"/>
        <v>7</v>
      </c>
      <c r="B29" s="30" t="s">
        <v>1842</v>
      </c>
      <c r="C29" s="30" t="s">
        <v>1843</v>
      </c>
      <c r="D29" s="30" t="s">
        <v>1844</v>
      </c>
      <c r="E29" s="31">
        <v>120</v>
      </c>
      <c r="F29" s="31"/>
      <c r="G29" s="31">
        <v>3</v>
      </c>
      <c r="H29" s="31"/>
      <c r="I29" s="31"/>
      <c r="J29" s="31">
        <v>123</v>
      </c>
      <c r="K29" s="31">
        <v>153</v>
      </c>
      <c r="L29" s="36" t="s">
        <v>17</v>
      </c>
    </row>
    <row r="30" spans="1:12" ht="25.5" x14ac:dyDescent="0.2">
      <c r="A30" s="29">
        <f>A29+1</f>
        <v>8</v>
      </c>
      <c r="B30" s="30" t="s">
        <v>1682</v>
      </c>
      <c r="C30" s="34" t="s">
        <v>1845</v>
      </c>
      <c r="D30" s="30" t="s">
        <v>2286</v>
      </c>
      <c r="E30" s="31">
        <v>19</v>
      </c>
      <c r="F30" s="31">
        <v>1</v>
      </c>
      <c r="G30" s="31"/>
      <c r="H30" s="31"/>
      <c r="I30" s="31"/>
      <c r="J30" s="31">
        <f>SUM(E30:I30)</f>
        <v>20</v>
      </c>
      <c r="K30" s="31">
        <v>41</v>
      </c>
      <c r="L30" s="36" t="s">
        <v>20</v>
      </c>
    </row>
    <row r="31" spans="1:12" ht="25.5" x14ac:dyDescent="0.2">
      <c r="A31" s="29">
        <f t="shared" ref="A31:A34" si="3">A30+1</f>
        <v>9</v>
      </c>
      <c r="B31" s="37" t="s">
        <v>1630</v>
      </c>
      <c r="C31" s="38" t="s">
        <v>1846</v>
      </c>
      <c r="D31" s="37" t="s">
        <v>1847</v>
      </c>
      <c r="E31" s="39">
        <v>16</v>
      </c>
      <c r="F31" s="39"/>
      <c r="G31" s="39">
        <v>5</v>
      </c>
      <c r="H31" s="39"/>
      <c r="I31" s="39"/>
      <c r="J31" s="39">
        <v>21</v>
      </c>
      <c r="K31" s="39">
        <v>36</v>
      </c>
      <c r="L31" s="36" t="s">
        <v>1848</v>
      </c>
    </row>
    <row r="32" spans="1:12" ht="25.5" x14ac:dyDescent="0.2">
      <c r="A32" s="29">
        <f t="shared" si="3"/>
        <v>10</v>
      </c>
      <c r="B32" s="37" t="s">
        <v>1757</v>
      </c>
      <c r="C32" s="38" t="s">
        <v>1849</v>
      </c>
      <c r="D32" s="40" t="s">
        <v>1850</v>
      </c>
      <c r="E32" s="31">
        <v>18</v>
      </c>
      <c r="F32" s="41"/>
      <c r="G32" s="31"/>
      <c r="H32" s="41"/>
      <c r="I32" s="41"/>
      <c r="J32" s="31">
        <v>18</v>
      </c>
      <c r="K32" s="31">
        <v>31</v>
      </c>
      <c r="L32" s="32" t="s">
        <v>26</v>
      </c>
    </row>
    <row r="33" spans="1:12" ht="25.5" x14ac:dyDescent="0.2">
      <c r="A33" s="29">
        <f t="shared" si="3"/>
        <v>11</v>
      </c>
      <c r="B33" s="38" t="s">
        <v>1735</v>
      </c>
      <c r="C33" s="38" t="s">
        <v>1851</v>
      </c>
      <c r="D33" s="40" t="s">
        <v>2287</v>
      </c>
      <c r="E33" s="31">
        <v>24</v>
      </c>
      <c r="F33" s="41"/>
      <c r="G33" s="31"/>
      <c r="H33" s="41"/>
      <c r="I33" s="41"/>
      <c r="J33" s="31">
        <v>24</v>
      </c>
      <c r="K33" s="31">
        <v>48</v>
      </c>
      <c r="L33" s="32" t="s">
        <v>24</v>
      </c>
    </row>
    <row r="34" spans="1:12" s="369" customFormat="1" ht="25.5" x14ac:dyDescent="0.2">
      <c r="A34" s="29">
        <f t="shared" si="3"/>
        <v>12</v>
      </c>
      <c r="B34" s="38" t="s">
        <v>3542</v>
      </c>
      <c r="C34" s="370" t="s">
        <v>3543</v>
      </c>
      <c r="D34" s="368" t="s">
        <v>3544</v>
      </c>
      <c r="E34" s="368">
        <v>12</v>
      </c>
      <c r="F34" s="41"/>
      <c r="G34" s="31"/>
      <c r="H34" s="41"/>
      <c r="I34" s="41"/>
      <c r="J34" s="31">
        <v>12</v>
      </c>
      <c r="K34" s="31">
        <v>28</v>
      </c>
      <c r="L34" s="32" t="s">
        <v>24</v>
      </c>
    </row>
    <row r="35" spans="1:12" x14ac:dyDescent="0.2">
      <c r="A35" s="42">
        <f>COUNT(A36:A80)</f>
        <v>45</v>
      </c>
      <c r="B35" s="43" t="s">
        <v>1853</v>
      </c>
      <c r="C35" s="44"/>
      <c r="D35" s="43"/>
      <c r="E35" s="45">
        <f t="shared" ref="E35:K35" si="4">SUM(E36:E80)</f>
        <v>832</v>
      </c>
      <c r="F35" s="45">
        <f t="shared" si="4"/>
        <v>11</v>
      </c>
      <c r="G35" s="45">
        <f t="shared" si="4"/>
        <v>109</v>
      </c>
      <c r="H35" s="45">
        <f t="shared" si="4"/>
        <v>0</v>
      </c>
      <c r="I35" s="45">
        <f t="shared" si="4"/>
        <v>0</v>
      </c>
      <c r="J35" s="45">
        <f t="shared" si="4"/>
        <v>954</v>
      </c>
      <c r="K35" s="45">
        <f t="shared" si="4"/>
        <v>1910</v>
      </c>
      <c r="L35" s="46"/>
    </row>
    <row r="36" spans="1:12" ht="25.5" x14ac:dyDescent="0.2">
      <c r="A36" s="29">
        <v>1</v>
      </c>
      <c r="B36" s="30" t="s">
        <v>1854</v>
      </c>
      <c r="C36" s="30" t="s">
        <v>1855</v>
      </c>
      <c r="D36" s="30" t="s">
        <v>1856</v>
      </c>
      <c r="E36" s="31">
        <v>4</v>
      </c>
      <c r="F36" s="31"/>
      <c r="G36" s="31"/>
      <c r="H36" s="31"/>
      <c r="I36" s="31"/>
      <c r="J36" s="31">
        <v>4</v>
      </c>
      <c r="K36" s="31">
        <v>10</v>
      </c>
      <c r="L36" s="36" t="s">
        <v>8</v>
      </c>
    </row>
    <row r="37" spans="1:12" ht="25.5" x14ac:dyDescent="0.2">
      <c r="A37" s="29">
        <f>A36+1</f>
        <v>2</v>
      </c>
      <c r="B37" s="30" t="s">
        <v>1857</v>
      </c>
      <c r="C37" s="30" t="s">
        <v>1858</v>
      </c>
      <c r="D37" s="30" t="s">
        <v>2288</v>
      </c>
      <c r="E37" s="31">
        <v>12</v>
      </c>
      <c r="F37" s="31"/>
      <c r="G37" s="31">
        <v>6</v>
      </c>
      <c r="H37" s="31"/>
      <c r="I37" s="31"/>
      <c r="J37" s="31">
        <v>18</v>
      </c>
      <c r="K37" s="31">
        <v>35</v>
      </c>
      <c r="L37" s="32" t="s">
        <v>8</v>
      </c>
    </row>
    <row r="38" spans="1:12" ht="25.5" x14ac:dyDescent="0.2">
      <c r="A38" s="29">
        <f t="shared" ref="A38:A80" si="5">A37+1</f>
        <v>3</v>
      </c>
      <c r="B38" s="40" t="s">
        <v>3601</v>
      </c>
      <c r="C38" s="40" t="s">
        <v>1859</v>
      </c>
      <c r="D38" s="30" t="s">
        <v>3602</v>
      </c>
      <c r="E38" s="31">
        <v>22</v>
      </c>
      <c r="F38" s="31">
        <v>1</v>
      </c>
      <c r="G38" s="31"/>
      <c r="H38" s="31"/>
      <c r="I38" s="31"/>
      <c r="J38" s="31">
        <v>23</v>
      </c>
      <c r="K38" s="31">
        <v>40</v>
      </c>
      <c r="L38" s="32" t="s">
        <v>8</v>
      </c>
    </row>
    <row r="39" spans="1:12" s="154" customFormat="1" ht="25.5" x14ac:dyDescent="0.2">
      <c r="A39" s="29">
        <f t="shared" si="5"/>
        <v>4</v>
      </c>
      <c r="B39" s="37" t="s">
        <v>2226</v>
      </c>
      <c r="C39" s="38" t="s">
        <v>2264</v>
      </c>
      <c r="D39" s="41" t="s">
        <v>2289</v>
      </c>
      <c r="E39" s="39">
        <v>16</v>
      </c>
      <c r="F39" s="39"/>
      <c r="G39" s="39"/>
      <c r="H39" s="39"/>
      <c r="I39" s="39"/>
      <c r="J39" s="39">
        <v>16</v>
      </c>
      <c r="K39" s="39">
        <v>32</v>
      </c>
      <c r="L39" s="36" t="s">
        <v>8</v>
      </c>
    </row>
    <row r="40" spans="1:12" ht="25.5" x14ac:dyDescent="0.2">
      <c r="A40" s="29">
        <f t="shared" si="5"/>
        <v>5</v>
      </c>
      <c r="B40" s="30" t="s">
        <v>1860</v>
      </c>
      <c r="C40" s="30" t="s">
        <v>1861</v>
      </c>
      <c r="D40" s="30" t="s">
        <v>1862</v>
      </c>
      <c r="E40" s="31">
        <v>16</v>
      </c>
      <c r="F40" s="31"/>
      <c r="G40" s="31"/>
      <c r="H40" s="31"/>
      <c r="I40" s="31"/>
      <c r="J40" s="31">
        <v>16</v>
      </c>
      <c r="K40" s="31">
        <v>32</v>
      </c>
      <c r="L40" s="32" t="s">
        <v>9</v>
      </c>
    </row>
    <row r="41" spans="1:12" ht="25.5" x14ac:dyDescent="0.2">
      <c r="A41" s="29">
        <f t="shared" si="5"/>
        <v>6</v>
      </c>
      <c r="B41" s="40" t="s">
        <v>1863</v>
      </c>
      <c r="C41" s="37" t="s">
        <v>1864</v>
      </c>
      <c r="D41" s="37" t="s">
        <v>1865</v>
      </c>
      <c r="E41" s="39">
        <v>9</v>
      </c>
      <c r="F41" s="39"/>
      <c r="G41" s="39">
        <v>1</v>
      </c>
      <c r="H41" s="39"/>
      <c r="I41" s="39"/>
      <c r="J41" s="39">
        <v>10</v>
      </c>
      <c r="K41" s="39">
        <v>18</v>
      </c>
      <c r="L41" s="36" t="s">
        <v>9</v>
      </c>
    </row>
    <row r="42" spans="1:12" s="352" customFormat="1" ht="25.5" x14ac:dyDescent="0.2">
      <c r="A42" s="29">
        <v>1</v>
      </c>
      <c r="B42" s="40" t="s">
        <v>2840</v>
      </c>
      <c r="C42" s="37" t="s">
        <v>2841</v>
      </c>
      <c r="D42" s="37" t="s">
        <v>2842</v>
      </c>
      <c r="E42" s="39">
        <v>8</v>
      </c>
      <c r="F42" s="39"/>
      <c r="G42" s="39">
        <v>2</v>
      </c>
      <c r="H42" s="39"/>
      <c r="I42" s="39"/>
      <c r="J42" s="39">
        <v>10</v>
      </c>
      <c r="K42" s="39">
        <v>22</v>
      </c>
      <c r="L42" s="36" t="s">
        <v>9</v>
      </c>
    </row>
    <row r="43" spans="1:12" s="354" customFormat="1" ht="89.25" x14ac:dyDescent="0.2">
      <c r="A43" s="29">
        <v>1</v>
      </c>
      <c r="B43" s="353" t="s">
        <v>2846</v>
      </c>
      <c r="C43" s="355" t="s">
        <v>534</v>
      </c>
      <c r="D43" s="353" t="s">
        <v>2884</v>
      </c>
      <c r="E43" s="353">
        <v>97</v>
      </c>
      <c r="F43" s="8"/>
      <c r="G43" s="8">
        <v>1</v>
      </c>
      <c r="H43" s="8"/>
      <c r="I43" s="8"/>
      <c r="J43" s="8">
        <v>98</v>
      </c>
      <c r="K43" s="8">
        <v>196</v>
      </c>
      <c r="L43" s="8" t="s">
        <v>9</v>
      </c>
    </row>
    <row r="44" spans="1:12" ht="25.5" x14ac:dyDescent="0.2">
      <c r="A44" s="29">
        <f>A41+1</f>
        <v>7</v>
      </c>
      <c r="B44" s="40" t="s">
        <v>1866</v>
      </c>
      <c r="C44" s="37" t="s">
        <v>2295</v>
      </c>
      <c r="D44" s="37" t="s">
        <v>2759</v>
      </c>
      <c r="E44" s="39">
        <v>14</v>
      </c>
      <c r="F44" s="39"/>
      <c r="G44" s="39">
        <v>2</v>
      </c>
      <c r="H44" s="39"/>
      <c r="I44" s="39"/>
      <c r="J44" s="39">
        <v>16</v>
      </c>
      <c r="K44" s="39">
        <v>32</v>
      </c>
      <c r="L44" s="36" t="s">
        <v>11</v>
      </c>
    </row>
    <row r="45" spans="1:12" ht="25.5" x14ac:dyDescent="0.2">
      <c r="A45" s="29">
        <f t="shared" si="5"/>
        <v>8</v>
      </c>
      <c r="B45" s="30" t="s">
        <v>1867</v>
      </c>
      <c r="C45" s="30" t="s">
        <v>1868</v>
      </c>
      <c r="D45" s="30" t="s">
        <v>1869</v>
      </c>
      <c r="E45" s="31">
        <v>3</v>
      </c>
      <c r="F45" s="31"/>
      <c r="G45" s="31">
        <v>6</v>
      </c>
      <c r="H45" s="31"/>
      <c r="I45" s="31"/>
      <c r="J45" s="31">
        <v>9</v>
      </c>
      <c r="K45" s="31">
        <v>20</v>
      </c>
      <c r="L45" s="32" t="s">
        <v>1824</v>
      </c>
    </row>
    <row r="46" spans="1:12" ht="25.5" x14ac:dyDescent="0.2">
      <c r="A46" s="29">
        <f>A20+1</f>
        <v>3</v>
      </c>
      <c r="B46" s="30" t="s">
        <v>909</v>
      </c>
      <c r="C46" s="30" t="s">
        <v>1825</v>
      </c>
      <c r="D46" s="30" t="s">
        <v>2285</v>
      </c>
      <c r="E46" s="31">
        <v>14</v>
      </c>
      <c r="F46" s="31"/>
      <c r="G46" s="31"/>
      <c r="H46" s="31"/>
      <c r="I46" s="31"/>
      <c r="J46" s="31">
        <v>14</v>
      </c>
      <c r="K46" s="31">
        <v>26</v>
      </c>
      <c r="L46" s="32" t="s">
        <v>1824</v>
      </c>
    </row>
    <row r="47" spans="1:12" ht="25.5" x14ac:dyDescent="0.2">
      <c r="A47" s="29">
        <f>A45+1</f>
        <v>9</v>
      </c>
      <c r="B47" s="30" t="s">
        <v>1870</v>
      </c>
      <c r="C47" s="30" t="s">
        <v>1871</v>
      </c>
      <c r="D47" s="30" t="s">
        <v>1872</v>
      </c>
      <c r="E47" s="31">
        <v>15</v>
      </c>
      <c r="F47" s="31"/>
      <c r="G47" s="31"/>
      <c r="H47" s="31"/>
      <c r="I47" s="31"/>
      <c r="J47" s="31">
        <v>15</v>
      </c>
      <c r="K47" s="31">
        <v>30</v>
      </c>
      <c r="L47" s="32" t="s">
        <v>13</v>
      </c>
    </row>
    <row r="48" spans="1:12" ht="38.25" x14ac:dyDescent="0.2">
      <c r="A48" s="29">
        <f t="shared" si="5"/>
        <v>10</v>
      </c>
      <c r="B48" s="30" t="s">
        <v>1873</v>
      </c>
      <c r="C48" s="30" t="s">
        <v>1874</v>
      </c>
      <c r="D48" s="30" t="s">
        <v>2739</v>
      </c>
      <c r="E48" s="31">
        <v>6</v>
      </c>
      <c r="F48" s="31">
        <v>1</v>
      </c>
      <c r="G48" s="31">
        <v>2</v>
      </c>
      <c r="H48" s="31"/>
      <c r="I48" s="31"/>
      <c r="J48" s="31">
        <v>9</v>
      </c>
      <c r="K48" s="31">
        <v>20</v>
      </c>
      <c r="L48" s="36" t="s">
        <v>13</v>
      </c>
    </row>
    <row r="49" spans="1:12" ht="25.5" x14ac:dyDescent="0.2">
      <c r="A49" s="29">
        <f t="shared" si="5"/>
        <v>11</v>
      </c>
      <c r="B49" s="30" t="s">
        <v>1875</v>
      </c>
      <c r="C49" s="30" t="s">
        <v>1876</v>
      </c>
      <c r="D49" s="30" t="s">
        <v>1877</v>
      </c>
      <c r="E49" s="31">
        <v>7</v>
      </c>
      <c r="F49" s="31"/>
      <c r="G49" s="31"/>
      <c r="H49" s="31"/>
      <c r="I49" s="31"/>
      <c r="J49" s="31">
        <v>7</v>
      </c>
      <c r="K49" s="31">
        <v>14</v>
      </c>
      <c r="L49" s="32" t="s">
        <v>13</v>
      </c>
    </row>
    <row r="50" spans="1:12" ht="25.5" x14ac:dyDescent="0.2">
      <c r="A50" s="29">
        <v>1</v>
      </c>
      <c r="B50" s="37" t="s">
        <v>1059</v>
      </c>
      <c r="C50" s="37" t="s">
        <v>1852</v>
      </c>
      <c r="D50" s="40" t="s">
        <v>3539</v>
      </c>
      <c r="E50" s="31">
        <v>12</v>
      </c>
      <c r="F50" s="41"/>
      <c r="G50" s="31"/>
      <c r="H50" s="41"/>
      <c r="I50" s="41"/>
      <c r="J50" s="31">
        <v>12</v>
      </c>
      <c r="K50" s="31">
        <v>22</v>
      </c>
      <c r="L50" s="32" t="s">
        <v>13</v>
      </c>
    </row>
    <row r="51" spans="1:12" ht="38.25" x14ac:dyDescent="0.2">
      <c r="A51" s="29">
        <f>A49+1</f>
        <v>12</v>
      </c>
      <c r="B51" s="30" t="s">
        <v>1207</v>
      </c>
      <c r="C51" s="30" t="s">
        <v>1878</v>
      </c>
      <c r="D51" s="30" t="s">
        <v>2768</v>
      </c>
      <c r="E51" s="31">
        <v>21</v>
      </c>
      <c r="F51" s="31"/>
      <c r="G51" s="31">
        <v>4</v>
      </c>
      <c r="H51" s="31"/>
      <c r="I51" s="31"/>
      <c r="J51" s="31">
        <v>25</v>
      </c>
      <c r="K51" s="31">
        <v>45</v>
      </c>
      <c r="L51" s="32" t="s">
        <v>13</v>
      </c>
    </row>
    <row r="52" spans="1:12" ht="25.5" x14ac:dyDescent="0.2">
      <c r="A52" s="29">
        <f>A51+1</f>
        <v>13</v>
      </c>
      <c r="B52" s="30" t="s">
        <v>1879</v>
      </c>
      <c r="C52" s="30" t="s">
        <v>1880</v>
      </c>
      <c r="D52" s="30" t="s">
        <v>1881</v>
      </c>
      <c r="E52" s="31">
        <v>14</v>
      </c>
      <c r="F52" s="31"/>
      <c r="G52" s="31"/>
      <c r="H52" s="31"/>
      <c r="I52" s="31"/>
      <c r="J52" s="31">
        <v>14</v>
      </c>
      <c r="K52" s="31">
        <v>28</v>
      </c>
      <c r="L52" s="36" t="s">
        <v>13</v>
      </c>
    </row>
    <row r="53" spans="1:12" ht="25.5" x14ac:dyDescent="0.2">
      <c r="A53" s="29">
        <f t="shared" si="5"/>
        <v>14</v>
      </c>
      <c r="B53" s="30" t="s">
        <v>1882</v>
      </c>
      <c r="C53" s="30" t="s">
        <v>1883</v>
      </c>
      <c r="D53" s="30" t="s">
        <v>1884</v>
      </c>
      <c r="E53" s="31">
        <v>8</v>
      </c>
      <c r="F53" s="31"/>
      <c r="G53" s="31"/>
      <c r="H53" s="31"/>
      <c r="I53" s="31"/>
      <c r="J53" s="31">
        <v>8</v>
      </c>
      <c r="K53" s="31">
        <v>16</v>
      </c>
      <c r="L53" s="32" t="s">
        <v>13</v>
      </c>
    </row>
    <row r="54" spans="1:12" ht="25.5" x14ac:dyDescent="0.2">
      <c r="A54" s="29">
        <f t="shared" si="5"/>
        <v>15</v>
      </c>
      <c r="B54" s="40">
        <v>19</v>
      </c>
      <c r="C54" s="30" t="s">
        <v>1885</v>
      </c>
      <c r="D54" s="30" t="s">
        <v>1886</v>
      </c>
      <c r="E54" s="31">
        <v>7</v>
      </c>
      <c r="F54" s="31"/>
      <c r="G54" s="31"/>
      <c r="H54" s="31"/>
      <c r="I54" s="31"/>
      <c r="J54" s="31">
        <v>7</v>
      </c>
      <c r="K54" s="31">
        <v>14</v>
      </c>
      <c r="L54" s="32" t="s">
        <v>13</v>
      </c>
    </row>
    <row r="55" spans="1:12" ht="25.5" x14ac:dyDescent="0.2">
      <c r="A55" s="29">
        <f t="shared" si="5"/>
        <v>16</v>
      </c>
      <c r="B55" s="37" t="s">
        <v>1887</v>
      </c>
      <c r="C55" s="38" t="s">
        <v>1888</v>
      </c>
      <c r="D55" s="41" t="s">
        <v>1889</v>
      </c>
      <c r="E55" s="39">
        <v>3</v>
      </c>
      <c r="F55" s="39"/>
      <c r="G55" s="39">
        <v>22</v>
      </c>
      <c r="H55" s="39"/>
      <c r="I55" s="39"/>
      <c r="J55" s="39">
        <v>25</v>
      </c>
      <c r="K55" s="39">
        <v>58</v>
      </c>
      <c r="L55" s="36" t="s">
        <v>13</v>
      </c>
    </row>
    <row r="56" spans="1:12" ht="25.5" x14ac:dyDescent="0.2">
      <c r="A56" s="29">
        <f t="shared" si="5"/>
        <v>17</v>
      </c>
      <c r="B56" s="30" t="s">
        <v>1890</v>
      </c>
      <c r="C56" s="30" t="s">
        <v>1891</v>
      </c>
      <c r="D56" s="30" t="s">
        <v>1892</v>
      </c>
      <c r="E56" s="31">
        <v>1</v>
      </c>
      <c r="F56" s="31"/>
      <c r="G56" s="31">
        <v>14</v>
      </c>
      <c r="H56" s="31"/>
      <c r="I56" s="31"/>
      <c r="J56" s="31">
        <v>15</v>
      </c>
      <c r="K56" s="31">
        <v>32</v>
      </c>
      <c r="L56" s="32" t="s">
        <v>13</v>
      </c>
    </row>
    <row r="57" spans="1:12" ht="25.5" x14ac:dyDescent="0.2">
      <c r="A57" s="29">
        <f t="shared" si="5"/>
        <v>18</v>
      </c>
      <c r="B57" s="30" t="s">
        <v>1893</v>
      </c>
      <c r="C57" s="30" t="s">
        <v>1894</v>
      </c>
      <c r="D57" s="30" t="s">
        <v>2282</v>
      </c>
      <c r="E57" s="31">
        <v>9</v>
      </c>
      <c r="F57" s="31"/>
      <c r="G57" s="31"/>
      <c r="H57" s="31"/>
      <c r="I57" s="31"/>
      <c r="J57" s="31">
        <v>9</v>
      </c>
      <c r="K57" s="31">
        <v>18</v>
      </c>
      <c r="L57" s="32" t="s">
        <v>13</v>
      </c>
    </row>
    <row r="58" spans="1:12" ht="25.5" x14ac:dyDescent="0.2">
      <c r="A58" s="29">
        <f t="shared" si="5"/>
        <v>19</v>
      </c>
      <c r="B58" s="30" t="s">
        <v>1895</v>
      </c>
      <c r="C58" s="30" t="s">
        <v>1896</v>
      </c>
      <c r="D58" s="30" t="s">
        <v>1897</v>
      </c>
      <c r="E58" s="31">
        <v>5</v>
      </c>
      <c r="F58" s="31"/>
      <c r="G58" s="31"/>
      <c r="H58" s="31"/>
      <c r="I58" s="31"/>
      <c r="J58" s="31">
        <v>5</v>
      </c>
      <c r="K58" s="31">
        <v>11</v>
      </c>
      <c r="L58" s="32" t="s">
        <v>13</v>
      </c>
    </row>
    <row r="59" spans="1:12" ht="25.5" x14ac:dyDescent="0.2">
      <c r="A59" s="29">
        <f t="shared" si="5"/>
        <v>20</v>
      </c>
      <c r="B59" s="30" t="s">
        <v>1898</v>
      </c>
      <c r="C59" s="30" t="s">
        <v>1899</v>
      </c>
      <c r="D59" s="30" t="s">
        <v>1900</v>
      </c>
      <c r="E59" s="31">
        <v>33</v>
      </c>
      <c r="F59" s="31">
        <v>1</v>
      </c>
      <c r="G59" s="31"/>
      <c r="H59" s="31"/>
      <c r="I59" s="31"/>
      <c r="J59" s="31">
        <v>34</v>
      </c>
      <c r="K59" s="31">
        <v>66</v>
      </c>
      <c r="L59" s="32" t="s">
        <v>13</v>
      </c>
    </row>
    <row r="60" spans="1:12" ht="25.5" x14ac:dyDescent="0.2">
      <c r="A60" s="29">
        <f t="shared" si="5"/>
        <v>21</v>
      </c>
      <c r="B60" s="30" t="s">
        <v>1901</v>
      </c>
      <c r="C60" s="30" t="s">
        <v>1902</v>
      </c>
      <c r="D60" s="30" t="s">
        <v>2290</v>
      </c>
      <c r="E60" s="31">
        <v>3</v>
      </c>
      <c r="F60" s="31">
        <v>2</v>
      </c>
      <c r="G60" s="31">
        <v>1</v>
      </c>
      <c r="H60" s="31"/>
      <c r="I60" s="31"/>
      <c r="J60" s="31">
        <v>6</v>
      </c>
      <c r="K60" s="31">
        <v>16</v>
      </c>
      <c r="L60" s="32" t="s">
        <v>13</v>
      </c>
    </row>
    <row r="61" spans="1:12" ht="25.5" x14ac:dyDescent="0.2">
      <c r="A61" s="29">
        <f t="shared" si="5"/>
        <v>22</v>
      </c>
      <c r="B61" s="30" t="s">
        <v>1903</v>
      </c>
      <c r="C61" s="30" t="s">
        <v>1904</v>
      </c>
      <c r="D61" s="30" t="s">
        <v>2291</v>
      </c>
      <c r="E61" s="31">
        <v>10</v>
      </c>
      <c r="F61" s="31"/>
      <c r="G61" s="31">
        <v>1</v>
      </c>
      <c r="H61" s="31"/>
      <c r="I61" s="31"/>
      <c r="J61" s="31">
        <v>11</v>
      </c>
      <c r="K61" s="31">
        <v>22</v>
      </c>
      <c r="L61" s="32" t="s">
        <v>13</v>
      </c>
    </row>
    <row r="62" spans="1:12" s="151" customFormat="1" ht="25.5" x14ac:dyDescent="0.2">
      <c r="A62" s="29">
        <f t="shared" si="5"/>
        <v>23</v>
      </c>
      <c r="B62" s="40" t="s">
        <v>2262</v>
      </c>
      <c r="C62" s="30" t="s">
        <v>2279</v>
      </c>
      <c r="D62" s="153" t="s">
        <v>2427</v>
      </c>
      <c r="E62" s="31">
        <v>12</v>
      </c>
      <c r="F62" s="31">
        <v>4</v>
      </c>
      <c r="G62" s="31" t="s">
        <v>2428</v>
      </c>
      <c r="H62" s="31"/>
      <c r="I62" s="31"/>
      <c r="J62" s="31">
        <v>18</v>
      </c>
      <c r="K62" s="31">
        <v>44</v>
      </c>
      <c r="L62" s="32" t="s">
        <v>13</v>
      </c>
    </row>
    <row r="63" spans="1:12" s="158" customFormat="1" ht="25.5" x14ac:dyDescent="0.2">
      <c r="A63" s="29">
        <f t="shared" si="5"/>
        <v>24</v>
      </c>
      <c r="B63" s="40" t="s">
        <v>2278</v>
      </c>
      <c r="C63" s="30" t="s">
        <v>2280</v>
      </c>
      <c r="D63" s="153" t="s">
        <v>2281</v>
      </c>
      <c r="E63" s="31">
        <v>21</v>
      </c>
      <c r="F63" s="31"/>
      <c r="G63" s="31">
        <v>7</v>
      </c>
      <c r="H63" s="31"/>
      <c r="I63" s="31"/>
      <c r="J63" s="31">
        <v>28</v>
      </c>
      <c r="K63" s="31">
        <v>54</v>
      </c>
      <c r="L63" s="32" t="s">
        <v>13</v>
      </c>
    </row>
    <row r="64" spans="1:12" s="211" customFormat="1" ht="25.5" x14ac:dyDescent="0.2">
      <c r="A64" s="29">
        <f t="shared" si="5"/>
        <v>25</v>
      </c>
      <c r="B64" s="40" t="s">
        <v>2460</v>
      </c>
      <c r="C64" s="30" t="s">
        <v>2461</v>
      </c>
      <c r="D64" s="153" t="s">
        <v>2462</v>
      </c>
      <c r="E64" s="31">
        <v>33</v>
      </c>
      <c r="F64" s="31"/>
      <c r="G64" s="31">
        <v>2</v>
      </c>
      <c r="H64" s="31"/>
      <c r="I64" s="31"/>
      <c r="J64" s="31">
        <v>35</v>
      </c>
      <c r="K64" s="31">
        <v>70</v>
      </c>
      <c r="L64" s="32" t="s">
        <v>13</v>
      </c>
    </row>
    <row r="65" spans="1:12" ht="25.5" x14ac:dyDescent="0.2">
      <c r="A65" s="29">
        <f>A21+1</f>
        <v>13</v>
      </c>
      <c r="B65" s="30" t="s">
        <v>1833</v>
      </c>
      <c r="C65" s="37" t="s">
        <v>1834</v>
      </c>
      <c r="D65" s="30" t="s">
        <v>1835</v>
      </c>
      <c r="E65" s="31">
        <v>13</v>
      </c>
      <c r="F65" s="41"/>
      <c r="G65" s="31">
        <v>2</v>
      </c>
      <c r="H65" s="41"/>
      <c r="I65" s="41"/>
      <c r="J65" s="31">
        <v>15</v>
      </c>
      <c r="K65" s="31">
        <v>32</v>
      </c>
      <c r="L65" s="32" t="s">
        <v>13</v>
      </c>
    </row>
    <row r="66" spans="1:12" s="249" customFormat="1" ht="25.5" x14ac:dyDescent="0.2">
      <c r="A66" s="29">
        <f>A64+1</f>
        <v>26</v>
      </c>
      <c r="B66" s="40" t="s">
        <v>2549</v>
      </c>
      <c r="C66" s="30" t="s">
        <v>2550</v>
      </c>
      <c r="D66" s="153" t="s">
        <v>2551</v>
      </c>
      <c r="E66" s="31">
        <v>13</v>
      </c>
      <c r="F66" s="31"/>
      <c r="G66" s="31">
        <v>1</v>
      </c>
      <c r="H66" s="31"/>
      <c r="I66" s="31"/>
      <c r="J66" s="31">
        <v>14</v>
      </c>
      <c r="K66" s="31">
        <v>27</v>
      </c>
      <c r="L66" s="32" t="s">
        <v>13</v>
      </c>
    </row>
    <row r="67" spans="1:12" s="254" customFormat="1" ht="25.5" x14ac:dyDescent="0.2">
      <c r="A67" s="29">
        <f t="shared" si="5"/>
        <v>27</v>
      </c>
      <c r="B67" s="40" t="s">
        <v>2563</v>
      </c>
      <c r="C67" s="30" t="s">
        <v>2564</v>
      </c>
      <c r="D67" s="153" t="s">
        <v>2565</v>
      </c>
      <c r="E67" s="31">
        <v>11</v>
      </c>
      <c r="F67" s="31">
        <v>1</v>
      </c>
      <c r="G67" s="31"/>
      <c r="H67" s="31"/>
      <c r="I67" s="31"/>
      <c r="J67" s="31">
        <v>12</v>
      </c>
      <c r="K67" s="31">
        <v>23</v>
      </c>
      <c r="L67" s="32" t="s">
        <v>13</v>
      </c>
    </row>
    <row r="68" spans="1:12" ht="25.5" x14ac:dyDescent="0.2">
      <c r="A68" s="29">
        <f>A22+1</f>
        <v>4</v>
      </c>
      <c r="B68" s="30" t="s">
        <v>1830</v>
      </c>
      <c r="C68" s="30" t="s">
        <v>1831</v>
      </c>
      <c r="D68" s="30" t="s">
        <v>1832</v>
      </c>
      <c r="E68" s="31">
        <v>40</v>
      </c>
      <c r="F68" s="31"/>
      <c r="G68" s="31"/>
      <c r="H68" s="31"/>
      <c r="I68" s="31"/>
      <c r="J68" s="31">
        <v>40</v>
      </c>
      <c r="K68" s="31">
        <v>80</v>
      </c>
      <c r="L68" s="32" t="s">
        <v>13</v>
      </c>
    </row>
    <row r="69" spans="1:12" s="305" customFormat="1" ht="25.5" x14ac:dyDescent="0.2">
      <c r="A69" s="29">
        <v>1</v>
      </c>
      <c r="B69" s="30" t="s">
        <v>2711</v>
      </c>
      <c r="C69" s="30" t="s">
        <v>2712</v>
      </c>
      <c r="D69" s="30" t="s">
        <v>2713</v>
      </c>
      <c r="E69" s="31">
        <v>24</v>
      </c>
      <c r="F69" s="31">
        <v>1</v>
      </c>
      <c r="G69" s="31"/>
      <c r="H69" s="31"/>
      <c r="I69" s="31"/>
      <c r="J69" s="31">
        <v>25</v>
      </c>
      <c r="K69" s="31">
        <v>48</v>
      </c>
      <c r="L69" s="32" t="s">
        <v>13</v>
      </c>
    </row>
    <row r="70" spans="1:12" s="367" customFormat="1" ht="25.5" x14ac:dyDescent="0.2">
      <c r="A70" s="29">
        <v>1</v>
      </c>
      <c r="B70" s="30" t="s">
        <v>3534</v>
      </c>
      <c r="C70" s="30" t="s">
        <v>3535</v>
      </c>
      <c r="D70" s="30" t="s">
        <v>3536</v>
      </c>
      <c r="E70" s="31">
        <v>4</v>
      </c>
      <c r="F70" s="31"/>
      <c r="G70" s="31">
        <v>3</v>
      </c>
      <c r="H70" s="31"/>
      <c r="I70" s="31"/>
      <c r="J70" s="31">
        <v>7</v>
      </c>
      <c r="K70" s="31">
        <v>14</v>
      </c>
      <c r="L70" s="32" t="s">
        <v>13</v>
      </c>
    </row>
    <row r="71" spans="1:12" s="380" customFormat="1" ht="25.5" x14ac:dyDescent="0.2">
      <c r="A71" s="29">
        <v>1</v>
      </c>
      <c r="B71" s="30" t="s">
        <v>1279</v>
      </c>
      <c r="C71" s="30" t="s">
        <v>3605</v>
      </c>
      <c r="D71" s="30" t="s">
        <v>3606</v>
      </c>
      <c r="E71" s="31">
        <v>12</v>
      </c>
      <c r="F71" s="31"/>
      <c r="G71" s="31">
        <v>17</v>
      </c>
      <c r="H71" s="31"/>
      <c r="I71" s="31"/>
      <c r="J71" s="31">
        <v>29</v>
      </c>
      <c r="K71" s="31">
        <v>60</v>
      </c>
      <c r="L71" s="32" t="s">
        <v>13</v>
      </c>
    </row>
    <row r="72" spans="1:12" s="374" customFormat="1" ht="25.5" x14ac:dyDescent="0.2">
      <c r="A72" s="29">
        <v>1</v>
      </c>
      <c r="B72" s="30" t="s">
        <v>3555</v>
      </c>
      <c r="C72" s="30" t="s">
        <v>3556</v>
      </c>
      <c r="D72" s="30" t="s">
        <v>3557</v>
      </c>
      <c r="E72" s="31">
        <v>12</v>
      </c>
      <c r="F72" s="31"/>
      <c r="G72" s="31"/>
      <c r="H72" s="31"/>
      <c r="I72" s="31"/>
      <c r="J72" s="31">
        <v>12</v>
      </c>
      <c r="K72" s="31">
        <v>22</v>
      </c>
      <c r="L72" s="32" t="s">
        <v>14</v>
      </c>
    </row>
    <row r="73" spans="1:12" ht="25.5" x14ac:dyDescent="0.2">
      <c r="A73" s="29">
        <f>A67+1</f>
        <v>28</v>
      </c>
      <c r="B73" s="30" t="s">
        <v>1905</v>
      </c>
      <c r="C73" s="30" t="s">
        <v>1906</v>
      </c>
      <c r="D73" s="30" t="s">
        <v>1907</v>
      </c>
      <c r="E73" s="31">
        <v>72</v>
      </c>
      <c r="F73" s="31"/>
      <c r="G73" s="31"/>
      <c r="H73" s="31"/>
      <c r="I73" s="31"/>
      <c r="J73" s="31">
        <v>72</v>
      </c>
      <c r="K73" s="31">
        <v>144</v>
      </c>
      <c r="L73" s="32" t="s">
        <v>17</v>
      </c>
    </row>
    <row r="74" spans="1:12" ht="25.5" x14ac:dyDescent="0.2">
      <c r="A74" s="29">
        <f t="shared" si="5"/>
        <v>29</v>
      </c>
      <c r="B74" s="30" t="s">
        <v>1908</v>
      </c>
      <c r="C74" s="30" t="s">
        <v>1909</v>
      </c>
      <c r="D74" s="30" t="s">
        <v>2292</v>
      </c>
      <c r="E74" s="31">
        <v>18</v>
      </c>
      <c r="F74" s="31"/>
      <c r="G74" s="31">
        <v>7</v>
      </c>
      <c r="H74" s="31"/>
      <c r="I74" s="31"/>
      <c r="J74" s="31">
        <f>SUM(E74:I74)</f>
        <v>25</v>
      </c>
      <c r="K74" s="31">
        <v>49</v>
      </c>
      <c r="L74" s="32" t="s">
        <v>17</v>
      </c>
    </row>
    <row r="75" spans="1:12" s="223" customFormat="1" ht="25.5" x14ac:dyDescent="0.2">
      <c r="A75" s="29">
        <f t="shared" si="5"/>
        <v>30</v>
      </c>
      <c r="B75" s="30" t="s">
        <v>2494</v>
      </c>
      <c r="C75" s="30" t="s">
        <v>2495</v>
      </c>
      <c r="D75" s="30" t="s">
        <v>2496</v>
      </c>
      <c r="E75" s="31">
        <v>110</v>
      </c>
      <c r="F75" s="31"/>
      <c r="G75" s="31"/>
      <c r="H75" s="31"/>
      <c r="I75" s="31"/>
      <c r="J75" s="31">
        <v>110</v>
      </c>
      <c r="K75" s="31">
        <v>216</v>
      </c>
      <c r="L75" s="32" t="s">
        <v>17</v>
      </c>
    </row>
    <row r="76" spans="1:12" ht="25.5" x14ac:dyDescent="0.2">
      <c r="A76" s="29">
        <f t="shared" si="5"/>
        <v>31</v>
      </c>
      <c r="B76" s="30" t="s">
        <v>1910</v>
      </c>
      <c r="C76" s="30" t="s">
        <v>1911</v>
      </c>
      <c r="D76" s="30" t="s">
        <v>1912</v>
      </c>
      <c r="E76" s="31">
        <v>16</v>
      </c>
      <c r="F76" s="31"/>
      <c r="G76" s="31">
        <v>3</v>
      </c>
      <c r="H76" s="31"/>
      <c r="I76" s="31"/>
      <c r="J76" s="31">
        <v>19</v>
      </c>
      <c r="K76" s="31">
        <v>40</v>
      </c>
      <c r="L76" s="36" t="s">
        <v>20</v>
      </c>
    </row>
    <row r="77" spans="1:12" s="376" customFormat="1" ht="38.25" x14ac:dyDescent="0.2">
      <c r="A77" s="29">
        <f t="shared" si="5"/>
        <v>32</v>
      </c>
      <c r="B77" s="30" t="s">
        <v>3564</v>
      </c>
      <c r="C77" s="30" t="s">
        <v>3565</v>
      </c>
      <c r="D77" s="30" t="s">
        <v>3566</v>
      </c>
      <c r="E77" s="31">
        <v>14</v>
      </c>
      <c r="F77" s="31"/>
      <c r="G77" s="31">
        <v>2</v>
      </c>
      <c r="H77" s="31"/>
      <c r="I77" s="31"/>
      <c r="J77" s="31">
        <v>16</v>
      </c>
      <c r="K77" s="31">
        <v>34</v>
      </c>
      <c r="L77" s="36" t="s">
        <v>2748</v>
      </c>
    </row>
    <row r="78" spans="1:12" ht="25.5" x14ac:dyDescent="0.2">
      <c r="A78" s="29">
        <f t="shared" si="5"/>
        <v>33</v>
      </c>
      <c r="B78" s="40" t="s">
        <v>1913</v>
      </c>
      <c r="C78" s="30" t="s">
        <v>3569</v>
      </c>
      <c r="D78" s="30" t="s">
        <v>1914</v>
      </c>
      <c r="E78" s="31">
        <v>30</v>
      </c>
      <c r="F78" s="31"/>
      <c r="G78" s="31"/>
      <c r="H78" s="31"/>
      <c r="I78" s="31"/>
      <c r="J78" s="31">
        <v>30</v>
      </c>
      <c r="K78" s="31">
        <v>55</v>
      </c>
      <c r="L78" s="32" t="s">
        <v>23</v>
      </c>
    </row>
    <row r="79" spans="1:12" s="241" customFormat="1" ht="25.5" x14ac:dyDescent="0.2">
      <c r="A79" s="29">
        <f t="shared" si="5"/>
        <v>34</v>
      </c>
      <c r="B79" s="40" t="s">
        <v>2531</v>
      </c>
      <c r="C79" s="30" t="s">
        <v>2532</v>
      </c>
      <c r="D79" s="30" t="s">
        <v>2533</v>
      </c>
      <c r="E79" s="31">
        <v>3</v>
      </c>
      <c r="F79" s="31"/>
      <c r="G79" s="31">
        <v>3</v>
      </c>
      <c r="H79" s="31"/>
      <c r="I79" s="31"/>
      <c r="J79" s="31">
        <v>6</v>
      </c>
      <c r="K79" s="31">
        <v>14</v>
      </c>
      <c r="L79" s="32" t="s">
        <v>22</v>
      </c>
    </row>
    <row r="80" spans="1:12" s="300" customFormat="1" ht="25.5" x14ac:dyDescent="0.2">
      <c r="A80" s="29">
        <f t="shared" si="5"/>
        <v>35</v>
      </c>
      <c r="B80" s="40" t="s">
        <v>2693</v>
      </c>
      <c r="C80" s="30" t="s">
        <v>2694</v>
      </c>
      <c r="D80" s="30" t="s">
        <v>2695</v>
      </c>
      <c r="E80" s="31">
        <v>5</v>
      </c>
      <c r="F80" s="31"/>
      <c r="G80" s="31"/>
      <c r="H80" s="31"/>
      <c r="I80" s="31"/>
      <c r="J80" s="31">
        <v>5</v>
      </c>
      <c r="K80" s="31">
        <v>9</v>
      </c>
      <c r="L80" s="32" t="s">
        <v>2472</v>
      </c>
    </row>
    <row r="81" spans="1:12" x14ac:dyDescent="0.2">
      <c r="A81" s="42">
        <f>SUM(A4+A7+A35)</f>
        <v>74</v>
      </c>
      <c r="B81" s="43"/>
      <c r="C81" s="44"/>
      <c r="D81" s="43"/>
      <c r="E81" s="45">
        <f>SUM(E4,E7,E35)</f>
        <v>1502</v>
      </c>
      <c r="F81" s="45">
        <f>SUM(F4,F7,F35)</f>
        <v>14</v>
      </c>
      <c r="G81" s="45">
        <f>SUM(G4,G7,G35)</f>
        <v>146</v>
      </c>
      <c r="H81" s="45">
        <f>SUM(H4,H7,H35)</f>
        <v>0</v>
      </c>
      <c r="I81" s="45">
        <f>SUM(I4,I7,I35)</f>
        <v>0</v>
      </c>
      <c r="J81" s="45">
        <f>SUM(J4,J7,J35)</f>
        <v>1664</v>
      </c>
      <c r="K81" s="45">
        <f>SUM(K4,K7,K35)</f>
        <v>3124</v>
      </c>
      <c r="L81" s="46"/>
    </row>
    <row r="83" spans="1:12" x14ac:dyDescent="0.2">
      <c r="K83" s="306"/>
    </row>
  </sheetData>
  <mergeCells count="8">
    <mergeCell ref="L2:L3"/>
    <mergeCell ref="A1:I1"/>
    <mergeCell ref="A2:A3"/>
    <mergeCell ref="B2:B3"/>
    <mergeCell ref="C2:C3"/>
    <mergeCell ref="D2:D3"/>
    <mergeCell ref="E2:E3"/>
    <mergeCell ref="F2:J2"/>
  </mergeCells>
  <pageMargins left="0.70866141732283472" right="0.70866141732283472" top="0.74803149606299213" bottom="0.74803149606299213" header="0.31496062992125984" footer="0.31496062992125984"/>
  <pageSetup paperSize="9" scale="76" fitToHeight="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workbookViewId="0">
      <pane ySplit="3" topLeftCell="A4" activePane="bottomLeft" state="frozen"/>
      <selection pane="bottomLeft" activeCell="A4" sqref="A4"/>
    </sheetView>
  </sheetViews>
  <sheetFormatPr defaultRowHeight="12.75" x14ac:dyDescent="0.2"/>
  <cols>
    <col min="1" max="1" width="8.85546875" customWidth="1"/>
    <col min="2" max="2" width="11.5703125" customWidth="1"/>
    <col min="3" max="3" width="19.7109375" customWidth="1"/>
    <col min="4" max="4" width="28" customWidth="1"/>
    <col min="5" max="5" width="8.85546875" customWidth="1"/>
    <col min="6" max="6" width="10.42578125" customWidth="1"/>
    <col min="7" max="7" width="10.5703125" customWidth="1"/>
    <col min="8" max="8" width="10.42578125" customWidth="1"/>
    <col min="9" max="9" width="10.5703125" customWidth="1"/>
    <col min="10" max="11" width="8.85546875" customWidth="1"/>
    <col min="12" max="12" width="19.5703125" bestFit="1" customWidth="1"/>
  </cols>
  <sheetData>
    <row r="1" spans="1:12" ht="14.25" x14ac:dyDescent="0.2">
      <c r="A1" s="457" t="s">
        <v>1917</v>
      </c>
      <c r="B1" s="457"/>
      <c r="C1" s="457"/>
      <c r="D1" s="457"/>
      <c r="E1" s="457"/>
      <c r="F1" s="457"/>
      <c r="G1" s="457"/>
      <c r="H1" s="457"/>
      <c r="I1" s="457"/>
      <c r="J1" s="459"/>
      <c r="K1" s="459"/>
      <c r="L1" s="459"/>
    </row>
    <row r="2" spans="1:12" x14ac:dyDescent="0.2">
      <c r="A2" s="455" t="s">
        <v>53</v>
      </c>
      <c r="B2" s="455" t="s">
        <v>1918</v>
      </c>
      <c r="C2" s="460" t="s">
        <v>1795</v>
      </c>
      <c r="D2" s="455" t="s">
        <v>1919</v>
      </c>
      <c r="E2" s="455" t="s">
        <v>61</v>
      </c>
      <c r="F2" s="458" t="s">
        <v>57</v>
      </c>
      <c r="G2" s="458"/>
      <c r="H2" s="458"/>
      <c r="I2" s="458"/>
      <c r="J2" s="458"/>
      <c r="K2" s="22"/>
      <c r="L2" s="455" t="s">
        <v>29</v>
      </c>
    </row>
    <row r="3" spans="1:12" ht="25.5" x14ac:dyDescent="0.2">
      <c r="A3" s="456"/>
      <c r="B3" s="456"/>
      <c r="C3" s="461"/>
      <c r="D3" s="456"/>
      <c r="E3" s="456"/>
      <c r="F3" s="21" t="s">
        <v>62</v>
      </c>
      <c r="G3" s="21" t="s">
        <v>63</v>
      </c>
      <c r="H3" s="21" t="s">
        <v>64</v>
      </c>
      <c r="I3" s="21" t="s">
        <v>65</v>
      </c>
      <c r="J3" s="21" t="s">
        <v>66</v>
      </c>
      <c r="K3" s="21" t="s">
        <v>67</v>
      </c>
      <c r="L3" s="456"/>
    </row>
    <row r="4" spans="1:12" ht="14.25" x14ac:dyDescent="0.2">
      <c r="A4" s="48">
        <f>COUNT(A5:A7)</f>
        <v>3</v>
      </c>
      <c r="B4" s="26"/>
      <c r="C4" s="25"/>
      <c r="D4" s="26"/>
      <c r="E4" s="27">
        <f>SUM(E5:E7)</f>
        <v>54</v>
      </c>
      <c r="F4" s="27">
        <f t="shared" ref="F4:K4" si="0">SUM(F5:F7)</f>
        <v>0</v>
      </c>
      <c r="G4" s="27">
        <f t="shared" si="0"/>
        <v>0</v>
      </c>
      <c r="H4" s="27">
        <f t="shared" si="0"/>
        <v>10</v>
      </c>
      <c r="I4" s="27">
        <f t="shared" si="0"/>
        <v>0</v>
      </c>
      <c r="J4" s="27">
        <f t="shared" si="0"/>
        <v>64</v>
      </c>
      <c r="K4" s="27">
        <f t="shared" si="0"/>
        <v>126</v>
      </c>
      <c r="L4" s="49"/>
    </row>
    <row r="5" spans="1:12" ht="38.25" x14ac:dyDescent="0.2">
      <c r="A5" s="339">
        <v>1</v>
      </c>
      <c r="B5" s="41" t="s">
        <v>1920</v>
      </c>
      <c r="C5" s="37" t="s">
        <v>1921</v>
      </c>
      <c r="D5" s="41" t="s">
        <v>1922</v>
      </c>
      <c r="E5" s="41">
        <v>23</v>
      </c>
      <c r="F5" s="41"/>
      <c r="G5" s="41"/>
      <c r="H5" s="41">
        <v>6</v>
      </c>
      <c r="I5" s="41"/>
      <c r="J5" s="41">
        <f>E5+H5</f>
        <v>29</v>
      </c>
      <c r="K5" s="41">
        <v>54</v>
      </c>
      <c r="L5" s="39" t="s">
        <v>8</v>
      </c>
    </row>
    <row r="6" spans="1:12" ht="25.5" x14ac:dyDescent="0.2">
      <c r="A6" s="339">
        <v>1</v>
      </c>
      <c r="B6" s="41" t="s">
        <v>1923</v>
      </c>
      <c r="C6" s="37" t="s">
        <v>1924</v>
      </c>
      <c r="D6" s="41" t="s">
        <v>1925</v>
      </c>
      <c r="E6" s="41"/>
      <c r="F6" s="41"/>
      <c r="G6" s="41"/>
      <c r="H6" s="41">
        <v>3</v>
      </c>
      <c r="I6" s="41"/>
      <c r="J6" s="41">
        <v>3</v>
      </c>
      <c r="K6" s="41">
        <v>8</v>
      </c>
      <c r="L6" s="39" t="s">
        <v>11</v>
      </c>
    </row>
    <row r="7" spans="1:12" s="337" customFormat="1" ht="25.5" x14ac:dyDescent="0.2">
      <c r="A7" s="339">
        <v>1</v>
      </c>
      <c r="B7" s="155" t="s">
        <v>2788</v>
      </c>
      <c r="C7" s="155" t="s">
        <v>2789</v>
      </c>
      <c r="D7" s="155" t="s">
        <v>2790</v>
      </c>
      <c r="E7" s="155">
        <v>31</v>
      </c>
      <c r="F7" s="155"/>
      <c r="G7" s="155"/>
      <c r="H7" s="155">
        <v>1</v>
      </c>
      <c r="I7" s="155"/>
      <c r="J7" s="155">
        <v>32</v>
      </c>
      <c r="K7" s="155">
        <v>64</v>
      </c>
      <c r="L7" s="338" t="s">
        <v>2791</v>
      </c>
    </row>
  </sheetData>
  <mergeCells count="9">
    <mergeCell ref="A1:I1"/>
    <mergeCell ref="J1:L1"/>
    <mergeCell ref="A2:A3"/>
    <mergeCell ref="B2:B3"/>
    <mergeCell ref="C2:C3"/>
    <mergeCell ref="D2:D3"/>
    <mergeCell ref="E2:E3"/>
    <mergeCell ref="F2:J2"/>
    <mergeCell ref="L2:L3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2" max="2" width="18.28515625" customWidth="1"/>
    <col min="3" max="3" width="20.7109375" customWidth="1"/>
    <col min="4" max="4" width="31.7109375" customWidth="1"/>
    <col min="6" max="6" width="10.85546875" customWidth="1"/>
    <col min="7" max="7" width="10" customWidth="1"/>
    <col min="8" max="8" width="10.7109375" customWidth="1"/>
    <col min="9" max="9" width="9.140625" customWidth="1"/>
    <col min="10" max="11" width="10" customWidth="1"/>
    <col min="12" max="13" width="9.85546875" customWidth="1"/>
    <col min="15" max="15" width="26.42578125" customWidth="1"/>
  </cols>
  <sheetData>
    <row r="1" spans="1:15" x14ac:dyDescent="0.2">
      <c r="A1" s="462" t="s">
        <v>1926</v>
      </c>
      <c r="B1" s="462"/>
      <c r="C1" s="462"/>
      <c r="D1" s="462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x14ac:dyDescent="0.2">
      <c r="A2" s="455" t="s">
        <v>53</v>
      </c>
      <c r="B2" s="458" t="s">
        <v>1918</v>
      </c>
      <c r="C2" s="458" t="s">
        <v>1927</v>
      </c>
      <c r="D2" s="458" t="s">
        <v>1928</v>
      </c>
      <c r="E2" s="458" t="s">
        <v>1929</v>
      </c>
      <c r="F2" s="458"/>
      <c r="G2" s="458"/>
      <c r="H2" s="458"/>
      <c r="I2" s="458"/>
      <c r="J2" s="458"/>
      <c r="K2" s="458"/>
      <c r="L2" s="458"/>
      <c r="M2" s="455" t="s">
        <v>66</v>
      </c>
      <c r="N2" s="458" t="s">
        <v>67</v>
      </c>
      <c r="O2" s="458" t="s">
        <v>29</v>
      </c>
    </row>
    <row r="3" spans="1:15" ht="31.5" customHeight="1" x14ac:dyDescent="0.2">
      <c r="A3" s="463"/>
      <c r="B3" s="458"/>
      <c r="C3" s="458"/>
      <c r="D3" s="458"/>
      <c r="E3" s="465" t="s">
        <v>1930</v>
      </c>
      <c r="F3" s="465"/>
      <c r="G3" s="465"/>
      <c r="H3" s="465"/>
      <c r="I3" s="465" t="s">
        <v>2309</v>
      </c>
      <c r="J3" s="465"/>
      <c r="K3" s="465"/>
      <c r="L3" s="465"/>
      <c r="M3" s="463"/>
      <c r="N3" s="458"/>
      <c r="O3" s="458"/>
    </row>
    <row r="4" spans="1:15" ht="25.5" x14ac:dyDescent="0.2">
      <c r="A4" s="456"/>
      <c r="B4" s="458"/>
      <c r="C4" s="458"/>
      <c r="D4" s="458"/>
      <c r="E4" s="21" t="s">
        <v>61</v>
      </c>
      <c r="F4" s="21" t="s">
        <v>1931</v>
      </c>
      <c r="G4" s="21" t="s">
        <v>1932</v>
      </c>
      <c r="H4" s="21" t="s">
        <v>1933</v>
      </c>
      <c r="I4" s="21" t="s">
        <v>61</v>
      </c>
      <c r="J4" s="21" t="s">
        <v>1931</v>
      </c>
      <c r="K4" s="21" t="s">
        <v>1932</v>
      </c>
      <c r="L4" s="21" t="s">
        <v>1933</v>
      </c>
      <c r="M4" s="456"/>
      <c r="N4" s="458"/>
      <c r="O4" s="458"/>
    </row>
    <row r="5" spans="1:15" x14ac:dyDescent="0.2">
      <c r="A5" s="51">
        <f>COUNT(A6:A38)</f>
        <v>33</v>
      </c>
      <c r="B5" s="52"/>
      <c r="C5" s="464"/>
      <c r="D5" s="464"/>
      <c r="E5" s="54">
        <f t="shared" ref="E5:N5" si="0">SUM(E6:E38)</f>
        <v>252</v>
      </c>
      <c r="F5" s="54">
        <f t="shared" si="0"/>
        <v>23</v>
      </c>
      <c r="G5" s="54">
        <f t="shared" si="0"/>
        <v>28</v>
      </c>
      <c r="H5" s="54">
        <f t="shared" si="0"/>
        <v>7</v>
      </c>
      <c r="I5" s="54">
        <f t="shared" si="0"/>
        <v>306</v>
      </c>
      <c r="J5" s="54">
        <f t="shared" si="0"/>
        <v>43</v>
      </c>
      <c r="K5" s="54">
        <f t="shared" si="0"/>
        <v>13</v>
      </c>
      <c r="L5" s="54">
        <f t="shared" si="0"/>
        <v>2</v>
      </c>
      <c r="M5" s="54">
        <f t="shared" si="0"/>
        <v>674</v>
      </c>
      <c r="N5" s="54">
        <f t="shared" si="0"/>
        <v>1402</v>
      </c>
      <c r="O5" s="53"/>
    </row>
    <row r="6" spans="1:15" ht="38.25" x14ac:dyDescent="0.2">
      <c r="A6" s="55">
        <v>1</v>
      </c>
      <c r="B6" s="56" t="s">
        <v>1934</v>
      </c>
      <c r="C6" s="56" t="s">
        <v>1935</v>
      </c>
      <c r="D6" s="56" t="s">
        <v>1936</v>
      </c>
      <c r="E6" s="57">
        <v>9</v>
      </c>
      <c r="F6" s="57">
        <v>1</v>
      </c>
      <c r="G6" s="57"/>
      <c r="H6" s="57"/>
      <c r="I6" s="57"/>
      <c r="J6" s="57"/>
      <c r="K6" s="57"/>
      <c r="L6" s="57"/>
      <c r="M6" s="57">
        <f t="shared" ref="M6:M16" si="1">SUM(E6:L6)</f>
        <v>10</v>
      </c>
      <c r="N6" s="57">
        <v>20</v>
      </c>
      <c r="O6" s="56" t="s">
        <v>1937</v>
      </c>
    </row>
    <row r="7" spans="1:15" ht="25.5" x14ac:dyDescent="0.2">
      <c r="A7" s="55">
        <v>1</v>
      </c>
      <c r="B7" s="56" t="s">
        <v>1938</v>
      </c>
      <c r="C7" s="56" t="s">
        <v>1939</v>
      </c>
      <c r="D7" s="56" t="s">
        <v>1940</v>
      </c>
      <c r="E7" s="57">
        <v>11</v>
      </c>
      <c r="F7" s="57">
        <v>3</v>
      </c>
      <c r="G7" s="57">
        <v>6</v>
      </c>
      <c r="H7" s="57"/>
      <c r="I7" s="57"/>
      <c r="J7" s="57"/>
      <c r="K7" s="57"/>
      <c r="L7" s="57"/>
      <c r="M7" s="57">
        <f t="shared" si="1"/>
        <v>20</v>
      </c>
      <c r="N7" s="57">
        <v>46</v>
      </c>
      <c r="O7" s="56" t="s">
        <v>9</v>
      </c>
    </row>
    <row r="8" spans="1:15" ht="25.5" x14ac:dyDescent="0.2">
      <c r="A8" s="55">
        <v>1</v>
      </c>
      <c r="B8" s="56" t="s">
        <v>1941</v>
      </c>
      <c r="C8" s="56" t="s">
        <v>1942</v>
      </c>
      <c r="D8" s="56" t="s">
        <v>1943</v>
      </c>
      <c r="E8" s="57"/>
      <c r="F8" s="57"/>
      <c r="G8" s="57"/>
      <c r="H8" s="57"/>
      <c r="I8" s="57"/>
      <c r="J8" s="57"/>
      <c r="K8" s="57">
        <v>9</v>
      </c>
      <c r="L8" s="57"/>
      <c r="M8" s="57">
        <f t="shared" si="1"/>
        <v>9</v>
      </c>
      <c r="N8" s="57">
        <v>22</v>
      </c>
      <c r="O8" s="56" t="s">
        <v>9</v>
      </c>
    </row>
    <row r="9" spans="1:15" s="156" customFormat="1" ht="25.5" x14ac:dyDescent="0.2">
      <c r="A9" s="55">
        <v>1</v>
      </c>
      <c r="B9" s="40" t="s">
        <v>1997</v>
      </c>
      <c r="C9" s="40" t="s">
        <v>2730</v>
      </c>
      <c r="D9" s="40" t="s">
        <v>2732</v>
      </c>
      <c r="E9" s="59"/>
      <c r="F9" s="59"/>
      <c r="G9" s="59"/>
      <c r="H9" s="59"/>
      <c r="I9" s="59"/>
      <c r="J9" s="59">
        <v>12</v>
      </c>
      <c r="K9" s="59"/>
      <c r="L9" s="59"/>
      <c r="M9" s="59">
        <v>12</v>
      </c>
      <c r="N9" s="59">
        <v>24</v>
      </c>
      <c r="O9" s="152" t="s">
        <v>9</v>
      </c>
    </row>
    <row r="10" spans="1:15" s="156" customFormat="1" ht="63.75" x14ac:dyDescent="0.2">
      <c r="A10" s="55">
        <v>1</v>
      </c>
      <c r="B10" s="40" t="s">
        <v>2729</v>
      </c>
      <c r="C10" s="40" t="s">
        <v>2731</v>
      </c>
      <c r="D10" s="40" t="s">
        <v>2733</v>
      </c>
      <c r="E10" s="59"/>
      <c r="F10" s="59">
        <v>1</v>
      </c>
      <c r="G10" s="59"/>
      <c r="H10" s="59"/>
      <c r="I10" s="59">
        <v>17</v>
      </c>
      <c r="J10" s="59"/>
      <c r="K10" s="59"/>
      <c r="L10" s="59"/>
      <c r="M10" s="59">
        <v>18</v>
      </c>
      <c r="N10" s="59">
        <v>45</v>
      </c>
      <c r="O10" s="152" t="s">
        <v>9</v>
      </c>
    </row>
    <row r="11" spans="1:15" s="156" customFormat="1" ht="25.5" x14ac:dyDescent="0.2">
      <c r="A11" s="55">
        <v>1</v>
      </c>
      <c r="B11" s="40" t="s">
        <v>3593</v>
      </c>
      <c r="C11" s="40" t="s">
        <v>3594</v>
      </c>
      <c r="D11" s="40" t="s">
        <v>3595</v>
      </c>
      <c r="E11" s="59"/>
      <c r="F11" s="59"/>
      <c r="G11" s="59"/>
      <c r="H11" s="59"/>
      <c r="I11" s="59">
        <v>15</v>
      </c>
      <c r="J11" s="59">
        <v>1</v>
      </c>
      <c r="K11" s="59"/>
      <c r="L11" s="59"/>
      <c r="M11" s="59">
        <v>16</v>
      </c>
      <c r="N11" s="59">
        <v>28</v>
      </c>
      <c r="O11" s="379" t="s">
        <v>9</v>
      </c>
    </row>
    <row r="12" spans="1:15" ht="25.5" x14ac:dyDescent="0.2">
      <c r="A12" s="55">
        <v>1</v>
      </c>
      <c r="B12" s="56" t="s">
        <v>1994</v>
      </c>
      <c r="C12" s="56" t="s">
        <v>1995</v>
      </c>
      <c r="D12" s="56" t="s">
        <v>1996</v>
      </c>
      <c r="E12" s="57">
        <v>47</v>
      </c>
      <c r="F12" s="57">
        <v>6</v>
      </c>
      <c r="G12" s="57"/>
      <c r="H12" s="57"/>
      <c r="I12" s="57"/>
      <c r="J12" s="57"/>
      <c r="K12" s="57"/>
      <c r="L12" s="57"/>
      <c r="M12" s="57">
        <v>53</v>
      </c>
      <c r="N12" s="57">
        <v>106</v>
      </c>
      <c r="O12" s="56" t="s">
        <v>10</v>
      </c>
    </row>
    <row r="13" spans="1:15" ht="25.5" x14ac:dyDescent="0.2">
      <c r="A13" s="55">
        <v>1</v>
      </c>
      <c r="B13" s="40" t="s">
        <v>2000</v>
      </c>
      <c r="C13" s="40" t="s">
        <v>2001</v>
      </c>
      <c r="D13" s="40" t="s">
        <v>2734</v>
      </c>
      <c r="E13" s="59">
        <v>11</v>
      </c>
      <c r="F13" s="59"/>
      <c r="G13" s="59">
        <v>1</v>
      </c>
      <c r="H13" s="59"/>
      <c r="I13" s="59"/>
      <c r="J13" s="59"/>
      <c r="K13" s="59"/>
      <c r="L13" s="59"/>
      <c r="M13" s="58">
        <v>12</v>
      </c>
      <c r="N13" s="58">
        <v>26</v>
      </c>
      <c r="O13" s="40" t="s">
        <v>10</v>
      </c>
    </row>
    <row r="14" spans="1:15" ht="25.5" x14ac:dyDescent="0.2">
      <c r="A14" s="55">
        <v>1</v>
      </c>
      <c r="B14" s="56" t="s">
        <v>1944</v>
      </c>
      <c r="C14" s="56" t="s">
        <v>1945</v>
      </c>
      <c r="D14" s="56" t="s">
        <v>1946</v>
      </c>
      <c r="E14" s="57">
        <v>3</v>
      </c>
      <c r="F14" s="57">
        <v>3</v>
      </c>
      <c r="G14" s="57">
        <v>9</v>
      </c>
      <c r="H14" s="57"/>
      <c r="I14" s="57"/>
      <c r="J14" s="57"/>
      <c r="K14" s="57"/>
      <c r="L14" s="57"/>
      <c r="M14" s="57">
        <f t="shared" si="1"/>
        <v>15</v>
      </c>
      <c r="N14" s="57">
        <v>30</v>
      </c>
      <c r="O14" s="56" t="s">
        <v>11</v>
      </c>
    </row>
    <row r="15" spans="1:15" ht="25.5" x14ac:dyDescent="0.2">
      <c r="A15" s="55">
        <v>1</v>
      </c>
      <c r="B15" s="56" t="s">
        <v>1947</v>
      </c>
      <c r="C15" s="56" t="s">
        <v>1948</v>
      </c>
      <c r="D15" s="56" t="s">
        <v>1949</v>
      </c>
      <c r="E15" s="57">
        <v>11</v>
      </c>
      <c r="F15" s="57"/>
      <c r="G15" s="57">
        <v>2</v>
      </c>
      <c r="H15" s="57">
        <v>3</v>
      </c>
      <c r="I15" s="57"/>
      <c r="J15" s="57"/>
      <c r="K15" s="57"/>
      <c r="L15" s="57"/>
      <c r="M15" s="57">
        <f t="shared" si="1"/>
        <v>16</v>
      </c>
      <c r="N15" s="57">
        <v>37</v>
      </c>
      <c r="O15" s="56" t="s">
        <v>13</v>
      </c>
    </row>
    <row r="16" spans="1:15" ht="25.5" x14ac:dyDescent="0.2">
      <c r="A16" s="55">
        <v>1</v>
      </c>
      <c r="B16" s="56" t="s">
        <v>1950</v>
      </c>
      <c r="C16" s="56" t="s">
        <v>1202</v>
      </c>
      <c r="D16" s="56" t="s">
        <v>2820</v>
      </c>
      <c r="E16" s="57">
        <v>19</v>
      </c>
      <c r="F16" s="57"/>
      <c r="G16" s="57">
        <v>9</v>
      </c>
      <c r="H16" s="57">
        <v>1</v>
      </c>
      <c r="I16" s="57"/>
      <c r="J16" s="57"/>
      <c r="K16" s="57"/>
      <c r="L16" s="57"/>
      <c r="M16" s="57">
        <f t="shared" si="1"/>
        <v>29</v>
      </c>
      <c r="N16" s="57">
        <v>59</v>
      </c>
      <c r="O16" s="56" t="s">
        <v>13</v>
      </c>
    </row>
    <row r="17" spans="1:15" ht="25.5" x14ac:dyDescent="0.2">
      <c r="A17" s="55">
        <v>1</v>
      </c>
      <c r="B17" s="56" t="s">
        <v>1951</v>
      </c>
      <c r="C17" s="56" t="s">
        <v>1952</v>
      </c>
      <c r="D17" s="56" t="s">
        <v>1953</v>
      </c>
      <c r="E17" s="57"/>
      <c r="F17" s="57"/>
      <c r="G17" s="57"/>
      <c r="H17" s="57"/>
      <c r="I17" s="57"/>
      <c r="J17" s="57">
        <v>6</v>
      </c>
      <c r="K17" s="57"/>
      <c r="L17" s="57"/>
      <c r="M17" s="57">
        <v>6</v>
      </c>
      <c r="N17" s="57">
        <v>20</v>
      </c>
      <c r="O17" s="56" t="s">
        <v>13</v>
      </c>
    </row>
    <row r="18" spans="1:15" ht="25.5" x14ac:dyDescent="0.2">
      <c r="A18" s="55">
        <v>1</v>
      </c>
      <c r="B18" s="56" t="s">
        <v>2573</v>
      </c>
      <c r="C18" s="56" t="s">
        <v>1954</v>
      </c>
      <c r="D18" s="56" t="s">
        <v>1955</v>
      </c>
      <c r="E18" s="57"/>
      <c r="F18" s="57"/>
      <c r="G18" s="57"/>
      <c r="H18" s="57"/>
      <c r="I18" s="57">
        <v>9</v>
      </c>
      <c r="J18" s="57"/>
      <c r="K18" s="57"/>
      <c r="L18" s="57"/>
      <c r="M18" s="57">
        <v>9</v>
      </c>
      <c r="N18" s="57">
        <v>13</v>
      </c>
      <c r="O18" s="56" t="s">
        <v>13</v>
      </c>
    </row>
    <row r="19" spans="1:15" ht="25.5" x14ac:dyDescent="0.2">
      <c r="A19" s="55">
        <v>1</v>
      </c>
      <c r="B19" s="56" t="s">
        <v>1956</v>
      </c>
      <c r="C19" s="56" t="s">
        <v>1957</v>
      </c>
      <c r="D19" s="56" t="s">
        <v>1955</v>
      </c>
      <c r="E19" s="57">
        <v>4</v>
      </c>
      <c r="F19" s="57"/>
      <c r="G19" s="57"/>
      <c r="H19" s="57"/>
      <c r="I19" s="57">
        <v>10</v>
      </c>
      <c r="J19" s="57"/>
      <c r="K19" s="57"/>
      <c r="L19" s="57"/>
      <c r="M19" s="57">
        <f>SUM(E19:L19)</f>
        <v>14</v>
      </c>
      <c r="N19" s="57">
        <v>27</v>
      </c>
      <c r="O19" s="56" t="s">
        <v>13</v>
      </c>
    </row>
    <row r="20" spans="1:15" ht="25.5" x14ac:dyDescent="0.2">
      <c r="A20" s="55">
        <v>1</v>
      </c>
      <c r="B20" s="56" t="s">
        <v>1958</v>
      </c>
      <c r="C20" s="56" t="s">
        <v>1959</v>
      </c>
      <c r="D20" s="56" t="s">
        <v>1960</v>
      </c>
      <c r="E20" s="57">
        <v>2</v>
      </c>
      <c r="F20" s="57"/>
      <c r="G20" s="57"/>
      <c r="H20" s="57"/>
      <c r="I20" s="57">
        <v>5</v>
      </c>
      <c r="J20" s="57"/>
      <c r="K20" s="57"/>
      <c r="L20" s="57"/>
      <c r="M20" s="57">
        <f>SUM(E20:L20)</f>
        <v>7</v>
      </c>
      <c r="N20" s="57">
        <v>11</v>
      </c>
      <c r="O20" s="56" t="s">
        <v>13</v>
      </c>
    </row>
    <row r="21" spans="1:15" ht="25.5" x14ac:dyDescent="0.2">
      <c r="A21" s="55">
        <v>1</v>
      </c>
      <c r="B21" s="56" t="s">
        <v>1961</v>
      </c>
      <c r="C21" s="56" t="s">
        <v>1962</v>
      </c>
      <c r="D21" s="56" t="s">
        <v>1960</v>
      </c>
      <c r="E21" s="57">
        <v>6</v>
      </c>
      <c r="F21" s="57"/>
      <c r="G21" s="57"/>
      <c r="H21" s="57"/>
      <c r="I21" s="57">
        <v>6</v>
      </c>
      <c r="J21" s="57"/>
      <c r="K21" s="57"/>
      <c r="L21" s="57"/>
      <c r="M21" s="57">
        <f>SUM(E21:L21)</f>
        <v>12</v>
      </c>
      <c r="N21" s="57">
        <v>23</v>
      </c>
      <c r="O21" s="56" t="s">
        <v>13</v>
      </c>
    </row>
    <row r="22" spans="1:15" ht="25.5" x14ac:dyDescent="0.2">
      <c r="A22" s="55">
        <v>1</v>
      </c>
      <c r="B22" s="56" t="s">
        <v>1963</v>
      </c>
      <c r="C22" s="56" t="s">
        <v>1964</v>
      </c>
      <c r="D22" s="56" t="s">
        <v>1965</v>
      </c>
      <c r="E22" s="57">
        <v>29</v>
      </c>
      <c r="F22" s="57"/>
      <c r="G22" s="57"/>
      <c r="H22" s="57"/>
      <c r="I22" s="57"/>
      <c r="J22" s="57"/>
      <c r="K22" s="57"/>
      <c r="L22" s="57"/>
      <c r="M22" s="57">
        <v>29</v>
      </c>
      <c r="N22" s="57">
        <v>61</v>
      </c>
      <c r="O22" s="56" t="s">
        <v>13</v>
      </c>
    </row>
    <row r="23" spans="1:15" ht="51" x14ac:dyDescent="0.2">
      <c r="A23" s="55">
        <v>1</v>
      </c>
      <c r="B23" s="56" t="s">
        <v>1966</v>
      </c>
      <c r="C23" s="56" t="s">
        <v>1967</v>
      </c>
      <c r="D23" s="56" t="s">
        <v>1968</v>
      </c>
      <c r="E23" s="57"/>
      <c r="F23" s="57">
        <v>1</v>
      </c>
      <c r="G23" s="57"/>
      <c r="H23" s="57"/>
      <c r="I23" s="57">
        <v>18</v>
      </c>
      <c r="J23" s="57">
        <v>19</v>
      </c>
      <c r="K23" s="57">
        <v>1</v>
      </c>
      <c r="L23" s="57"/>
      <c r="M23" s="57">
        <f>SUM(E23:L23)</f>
        <v>39</v>
      </c>
      <c r="N23" s="57">
        <v>85</v>
      </c>
      <c r="O23" s="56" t="s">
        <v>13</v>
      </c>
    </row>
    <row r="24" spans="1:15" ht="38.25" x14ac:dyDescent="0.2">
      <c r="A24" s="55">
        <v>1</v>
      </c>
      <c r="B24" s="56" t="s">
        <v>1969</v>
      </c>
      <c r="C24" s="56" t="s">
        <v>1970</v>
      </c>
      <c r="D24" s="56" t="s">
        <v>1971</v>
      </c>
      <c r="E24" s="57"/>
      <c r="F24" s="57"/>
      <c r="G24" s="57"/>
      <c r="H24" s="57"/>
      <c r="I24" s="57"/>
      <c r="J24" s="57">
        <v>2</v>
      </c>
      <c r="K24" s="57"/>
      <c r="L24" s="57">
        <v>1</v>
      </c>
      <c r="M24" s="57">
        <f>SUM(E24:L24)</f>
        <v>3</v>
      </c>
      <c r="N24" s="57">
        <v>14</v>
      </c>
      <c r="O24" s="56" t="s">
        <v>13</v>
      </c>
    </row>
    <row r="25" spans="1:15" ht="38.25" x14ac:dyDescent="0.2">
      <c r="A25" s="55">
        <v>1</v>
      </c>
      <c r="B25" s="56" t="s">
        <v>2456</v>
      </c>
      <c r="C25" s="56" t="s">
        <v>1972</v>
      </c>
      <c r="D25" s="56" t="s">
        <v>1973</v>
      </c>
      <c r="E25" s="57"/>
      <c r="F25" s="57"/>
      <c r="G25" s="57"/>
      <c r="H25" s="57"/>
      <c r="I25" s="57">
        <v>12</v>
      </c>
      <c r="J25" s="57">
        <v>1</v>
      </c>
      <c r="K25" s="57"/>
      <c r="L25" s="57"/>
      <c r="M25" s="57">
        <v>13</v>
      </c>
      <c r="N25" s="57">
        <v>27</v>
      </c>
      <c r="O25" s="56" t="s">
        <v>13</v>
      </c>
    </row>
    <row r="26" spans="1:15" s="200" customFormat="1" ht="38.25" x14ac:dyDescent="0.2">
      <c r="A26" s="55">
        <v>1</v>
      </c>
      <c r="B26" s="56" t="s">
        <v>2424</v>
      </c>
      <c r="C26" s="56" t="s">
        <v>2425</v>
      </c>
      <c r="D26" s="56" t="s">
        <v>2426</v>
      </c>
      <c r="E26" s="57"/>
      <c r="F26" s="57"/>
      <c r="G26" s="57"/>
      <c r="H26" s="57"/>
      <c r="I26" s="57">
        <v>5</v>
      </c>
      <c r="J26" s="57"/>
      <c r="K26" s="57"/>
      <c r="L26" s="57"/>
      <c r="M26" s="57">
        <v>5</v>
      </c>
      <c r="N26" s="57">
        <v>10</v>
      </c>
      <c r="O26" s="56" t="s">
        <v>13</v>
      </c>
    </row>
    <row r="27" spans="1:15" ht="25.5" x14ac:dyDescent="0.2">
      <c r="A27" s="55">
        <v>1</v>
      </c>
      <c r="B27" s="56" t="s">
        <v>1974</v>
      </c>
      <c r="C27" s="56" t="s">
        <v>1975</v>
      </c>
      <c r="D27" s="56" t="s">
        <v>1976</v>
      </c>
      <c r="E27" s="57"/>
      <c r="F27" s="57"/>
      <c r="G27" s="57"/>
      <c r="H27" s="57"/>
      <c r="I27" s="58">
        <v>144</v>
      </c>
      <c r="J27" s="57"/>
      <c r="K27" s="57"/>
      <c r="L27" s="57"/>
      <c r="M27" s="57">
        <f t="shared" ref="M27:M32" si="2">SUM(E27:L27)</f>
        <v>144</v>
      </c>
      <c r="N27" s="57">
        <v>288</v>
      </c>
      <c r="O27" s="56" t="s">
        <v>14</v>
      </c>
    </row>
    <row r="28" spans="1:15" ht="25.5" x14ac:dyDescent="0.2">
      <c r="A28" s="55">
        <v>1</v>
      </c>
      <c r="B28" s="56" t="s">
        <v>1977</v>
      </c>
      <c r="C28" s="56" t="s">
        <v>1978</v>
      </c>
      <c r="D28" s="56" t="s">
        <v>1979</v>
      </c>
      <c r="E28" s="57"/>
      <c r="F28" s="57"/>
      <c r="G28" s="57"/>
      <c r="H28" s="57"/>
      <c r="I28" s="57"/>
      <c r="J28" s="57">
        <v>2</v>
      </c>
      <c r="K28" s="57">
        <v>1</v>
      </c>
      <c r="L28" s="57">
        <v>1</v>
      </c>
      <c r="M28" s="57">
        <f t="shared" si="2"/>
        <v>4</v>
      </c>
      <c r="N28" s="57">
        <v>18</v>
      </c>
      <c r="O28" s="56" t="s">
        <v>14</v>
      </c>
    </row>
    <row r="29" spans="1:15" ht="38.25" x14ac:dyDescent="0.2">
      <c r="A29" s="55">
        <v>1</v>
      </c>
      <c r="B29" s="56" t="s">
        <v>1980</v>
      </c>
      <c r="C29" s="56" t="s">
        <v>1981</v>
      </c>
      <c r="D29" s="56" t="s">
        <v>1982</v>
      </c>
      <c r="E29" s="57"/>
      <c r="F29" s="57"/>
      <c r="G29" s="57"/>
      <c r="H29" s="57"/>
      <c r="I29" s="57">
        <v>7</v>
      </c>
      <c r="J29" s="57"/>
      <c r="K29" s="57"/>
      <c r="L29" s="57"/>
      <c r="M29" s="57">
        <f t="shared" si="2"/>
        <v>7</v>
      </c>
      <c r="N29" s="57">
        <v>14</v>
      </c>
      <c r="O29" s="56" t="s">
        <v>14</v>
      </c>
    </row>
    <row r="30" spans="1:15" s="156" customFormat="1" ht="25.5" x14ac:dyDescent="0.2">
      <c r="A30" s="55">
        <v>1</v>
      </c>
      <c r="B30" s="152" t="str">
        <f>[1]INTEGRALNI!B36</f>
        <v>City Hotel Dubrovnik</v>
      </c>
      <c r="C30" s="155" t="str">
        <f>[1]INTEGRALNI!C36</f>
        <v>Hrvatskog Crvenog križa 4, Dubrovnik</v>
      </c>
      <c r="D30" s="155" t="str">
        <f>[1]INTEGRALNI!D36</f>
        <v>PROJEKT GRUŽ d.o.o., Hrvatskog Crvenog križa 4, Dubrovnik</v>
      </c>
      <c r="E30" s="59">
        <f>[1]INTEGRALNI!E36</f>
        <v>70</v>
      </c>
      <c r="F30" s="59">
        <f>[1]INTEGRALNI!F36</f>
        <v>1</v>
      </c>
      <c r="G30" s="59">
        <f>[1]INTEGRALNI!G36</f>
        <v>1</v>
      </c>
      <c r="H30" s="59"/>
      <c r="I30" s="59"/>
      <c r="J30" s="59"/>
      <c r="K30" s="59"/>
      <c r="L30" s="59"/>
      <c r="M30" s="57">
        <f t="shared" si="2"/>
        <v>72</v>
      </c>
      <c r="N30" s="152">
        <f>[1]INTEGRALNI!N36</f>
        <v>138</v>
      </c>
      <c r="O30" s="152" t="str">
        <f>[1]INTEGRALNI!O36</f>
        <v>Dubrovačko-neretvanska</v>
      </c>
    </row>
    <row r="31" spans="1:15" ht="51" x14ac:dyDescent="0.2">
      <c r="A31" s="55">
        <v>1</v>
      </c>
      <c r="B31" s="56" t="s">
        <v>481</v>
      </c>
      <c r="C31" s="56" t="s">
        <v>1983</v>
      </c>
      <c r="D31" s="56" t="s">
        <v>2767</v>
      </c>
      <c r="E31" s="57">
        <v>5</v>
      </c>
      <c r="F31" s="57">
        <v>2</v>
      </c>
      <c r="G31" s="57"/>
      <c r="H31" s="57"/>
      <c r="I31" s="57"/>
      <c r="J31" s="57"/>
      <c r="K31" s="57"/>
      <c r="L31" s="57"/>
      <c r="M31" s="57">
        <f t="shared" si="2"/>
        <v>7</v>
      </c>
      <c r="N31" s="57">
        <v>12</v>
      </c>
      <c r="O31" s="56" t="s">
        <v>17</v>
      </c>
    </row>
    <row r="32" spans="1:15" ht="25.5" x14ac:dyDescent="0.2">
      <c r="A32" s="55">
        <v>1</v>
      </c>
      <c r="B32" s="56" t="s">
        <v>402</v>
      </c>
      <c r="C32" s="56" t="s">
        <v>1984</v>
      </c>
      <c r="D32" s="56" t="s">
        <v>1985</v>
      </c>
      <c r="E32" s="57">
        <v>12</v>
      </c>
      <c r="F32" s="57"/>
      <c r="G32" s="57"/>
      <c r="H32" s="57"/>
      <c r="I32" s="57"/>
      <c r="J32" s="57"/>
      <c r="K32" s="57"/>
      <c r="L32" s="57"/>
      <c r="M32" s="57">
        <f t="shared" si="2"/>
        <v>12</v>
      </c>
      <c r="N32" s="57">
        <v>30</v>
      </c>
      <c r="O32" s="56" t="s">
        <v>17</v>
      </c>
    </row>
    <row r="33" spans="1:15" ht="25.5" x14ac:dyDescent="0.2">
      <c r="A33" s="55">
        <v>1</v>
      </c>
      <c r="B33" s="56" t="s">
        <v>1986</v>
      </c>
      <c r="C33" s="56" t="s">
        <v>1987</v>
      </c>
      <c r="D33" s="56" t="s">
        <v>1988</v>
      </c>
      <c r="E33" s="57"/>
      <c r="F33" s="57"/>
      <c r="G33" s="57"/>
      <c r="H33" s="57"/>
      <c r="I33" s="57">
        <v>15</v>
      </c>
      <c r="J33" s="57"/>
      <c r="K33" s="57"/>
      <c r="L33" s="57"/>
      <c r="M33" s="57">
        <v>15</v>
      </c>
      <c r="N33" s="57">
        <v>30</v>
      </c>
      <c r="O33" s="56" t="s">
        <v>17</v>
      </c>
    </row>
    <row r="34" spans="1:15" ht="25.5" x14ac:dyDescent="0.2">
      <c r="A34" s="55">
        <v>1</v>
      </c>
      <c r="B34" s="40" t="s">
        <v>1998</v>
      </c>
      <c r="C34" s="40" t="s">
        <v>1999</v>
      </c>
      <c r="D34" s="40" t="s">
        <v>2242</v>
      </c>
      <c r="E34" s="59"/>
      <c r="F34" s="59">
        <v>3</v>
      </c>
      <c r="G34" s="59"/>
      <c r="H34" s="59"/>
      <c r="I34" s="59">
        <v>4</v>
      </c>
      <c r="J34" s="59"/>
      <c r="K34" s="59">
        <v>2</v>
      </c>
      <c r="L34" s="59"/>
      <c r="M34" s="58">
        <v>9</v>
      </c>
      <c r="N34" s="58">
        <v>18</v>
      </c>
      <c r="O34" s="40" t="s">
        <v>17</v>
      </c>
    </row>
    <row r="35" spans="1:15" ht="25.5" x14ac:dyDescent="0.2">
      <c r="A35" s="55">
        <v>1</v>
      </c>
      <c r="B35" s="56" t="s">
        <v>1660</v>
      </c>
      <c r="C35" s="56" t="s">
        <v>1989</v>
      </c>
      <c r="D35" s="56" t="s">
        <v>1990</v>
      </c>
      <c r="E35" s="57"/>
      <c r="F35" s="57"/>
      <c r="G35" s="57"/>
      <c r="H35" s="57"/>
      <c r="I35" s="57">
        <v>18</v>
      </c>
      <c r="J35" s="57"/>
      <c r="K35" s="57"/>
      <c r="L35" s="57"/>
      <c r="M35" s="57">
        <f>SUM(E35:L35)</f>
        <v>18</v>
      </c>
      <c r="N35" s="57">
        <v>35</v>
      </c>
      <c r="O35" s="56" t="s">
        <v>18</v>
      </c>
    </row>
    <row r="36" spans="1:15" s="157" customFormat="1" ht="25.5" x14ac:dyDescent="0.2">
      <c r="A36" s="55">
        <v>1</v>
      </c>
      <c r="B36" s="56" t="s">
        <v>1991</v>
      </c>
      <c r="C36" s="56" t="s">
        <v>1992</v>
      </c>
      <c r="D36" s="56" t="s">
        <v>1993</v>
      </c>
      <c r="E36" s="57"/>
      <c r="F36" s="57">
        <v>1</v>
      </c>
      <c r="G36" s="57"/>
      <c r="H36" s="57">
        <v>3</v>
      </c>
      <c r="I36" s="57">
        <v>6</v>
      </c>
      <c r="J36" s="57"/>
      <c r="K36" s="57"/>
      <c r="L36" s="57"/>
      <c r="M36" s="57">
        <v>10</v>
      </c>
      <c r="N36" s="57">
        <v>28</v>
      </c>
      <c r="O36" s="56" t="s">
        <v>18</v>
      </c>
    </row>
    <row r="37" spans="1:15" s="276" customFormat="1" ht="38.25" x14ac:dyDescent="0.2">
      <c r="A37" s="55">
        <v>1</v>
      </c>
      <c r="B37" s="56" t="s">
        <v>2635</v>
      </c>
      <c r="C37" s="56" t="s">
        <v>2637</v>
      </c>
      <c r="D37" s="56" t="s">
        <v>2636</v>
      </c>
      <c r="E37" s="57">
        <v>6</v>
      </c>
      <c r="F37" s="57">
        <v>1</v>
      </c>
      <c r="G37" s="57"/>
      <c r="H37" s="57"/>
      <c r="I37" s="57">
        <v>15</v>
      </c>
      <c r="J37" s="57"/>
      <c r="K37" s="57"/>
      <c r="L37" s="57"/>
      <c r="M37" s="57">
        <v>22</v>
      </c>
      <c r="N37" s="57">
        <v>43</v>
      </c>
      <c r="O37" s="56" t="s">
        <v>18</v>
      </c>
    </row>
    <row r="38" spans="1:15" ht="38.25" x14ac:dyDescent="0.2">
      <c r="A38" s="55">
        <v>1</v>
      </c>
      <c r="B38" s="56" t="s">
        <v>2271</v>
      </c>
      <c r="C38" s="56" t="s">
        <v>2272</v>
      </c>
      <c r="D38" s="56" t="s">
        <v>2273</v>
      </c>
      <c r="E38" s="57">
        <v>7</v>
      </c>
      <c r="F38" s="57"/>
      <c r="G38" s="57"/>
      <c r="H38" s="57"/>
      <c r="I38" s="57"/>
      <c r="J38" s="57"/>
      <c r="K38" s="57"/>
      <c r="L38" s="57"/>
      <c r="M38" s="57">
        <v>7</v>
      </c>
      <c r="N38" s="57">
        <v>14</v>
      </c>
      <c r="O38" s="56" t="s">
        <v>28</v>
      </c>
    </row>
  </sheetData>
  <mergeCells count="12">
    <mergeCell ref="C5:D5"/>
    <mergeCell ref="E2:L2"/>
    <mergeCell ref="M2:M4"/>
    <mergeCell ref="N2:N4"/>
    <mergeCell ref="O2:O4"/>
    <mergeCell ref="E3:H3"/>
    <mergeCell ref="I3:L3"/>
    <mergeCell ref="A1:D1"/>
    <mergeCell ref="A2:A4"/>
    <mergeCell ref="B2:B4"/>
    <mergeCell ref="C2:C4"/>
    <mergeCell ref="D2:D4"/>
  </mergeCells>
  <pageMargins left="0.70866141732283472" right="0.70866141732283472" top="0.74803149606299213" bottom="0.74803149606299213" header="0.31496062992125984" footer="0.31496062992125984"/>
  <pageSetup paperSize="9" scale="65" fitToHeight="13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workbookViewId="0"/>
  </sheetViews>
  <sheetFormatPr defaultRowHeight="12.75" x14ac:dyDescent="0.2"/>
  <cols>
    <col min="2" max="2" width="18.42578125" customWidth="1"/>
    <col min="3" max="3" width="17.5703125" customWidth="1"/>
    <col min="4" max="4" width="26.140625" customWidth="1"/>
    <col min="6" max="6" width="10.5703125" customWidth="1"/>
    <col min="7" max="7" width="11.28515625" customWidth="1"/>
    <col min="8" max="8" width="11.140625" customWidth="1"/>
    <col min="9" max="9" width="11" customWidth="1"/>
    <col min="12" max="12" width="22.7109375" customWidth="1"/>
  </cols>
  <sheetData>
    <row r="1" spans="1:12" x14ac:dyDescent="0.2">
      <c r="A1" s="60" t="s">
        <v>2002</v>
      </c>
      <c r="B1" s="61"/>
      <c r="C1" s="62"/>
      <c r="D1" s="62"/>
      <c r="E1" s="62"/>
      <c r="F1" s="62"/>
      <c r="G1" s="62"/>
      <c r="H1" s="62"/>
      <c r="I1" s="63"/>
      <c r="J1" s="63"/>
      <c r="K1" s="63"/>
      <c r="L1" s="63"/>
    </row>
    <row r="2" spans="1:12" x14ac:dyDescent="0.2">
      <c r="A2" s="455" t="s">
        <v>53</v>
      </c>
      <c r="B2" s="455" t="s">
        <v>2003</v>
      </c>
      <c r="C2" s="455" t="s">
        <v>1795</v>
      </c>
      <c r="D2" s="455" t="s">
        <v>1919</v>
      </c>
      <c r="E2" s="455" t="s">
        <v>61</v>
      </c>
      <c r="F2" s="458" t="s">
        <v>57</v>
      </c>
      <c r="G2" s="458"/>
      <c r="H2" s="458"/>
      <c r="I2" s="458"/>
      <c r="J2" s="458"/>
      <c r="K2" s="22"/>
      <c r="L2" s="455" t="s">
        <v>29</v>
      </c>
    </row>
    <row r="3" spans="1:12" ht="25.5" x14ac:dyDescent="0.2">
      <c r="A3" s="456"/>
      <c r="B3" s="456"/>
      <c r="C3" s="456"/>
      <c r="D3" s="456"/>
      <c r="E3" s="456"/>
      <c r="F3" s="21" t="s">
        <v>62</v>
      </c>
      <c r="G3" s="21" t="s">
        <v>63</v>
      </c>
      <c r="H3" s="21" t="s">
        <v>64</v>
      </c>
      <c r="I3" s="21" t="s">
        <v>65</v>
      </c>
      <c r="J3" s="21" t="s">
        <v>66</v>
      </c>
      <c r="K3" s="21" t="s">
        <v>67</v>
      </c>
      <c r="L3" s="456"/>
    </row>
    <row r="4" spans="1:12" x14ac:dyDescent="0.2">
      <c r="A4" s="51">
        <f>COUNT(A5:A6)</f>
        <v>2</v>
      </c>
      <c r="B4" s="54" t="s">
        <v>34</v>
      </c>
      <c r="C4" s="53"/>
      <c r="D4" s="54"/>
      <c r="E4" s="64">
        <f>SUM(E5:E6)</f>
        <v>414</v>
      </c>
      <c r="F4" s="64">
        <f t="shared" ref="F4:K4" si="0">SUM(F5:F6)</f>
        <v>0</v>
      </c>
      <c r="G4" s="64">
        <f t="shared" si="0"/>
        <v>7</v>
      </c>
      <c r="H4" s="64">
        <f t="shared" si="0"/>
        <v>0</v>
      </c>
      <c r="I4" s="64">
        <f t="shared" si="0"/>
        <v>0</v>
      </c>
      <c r="J4" s="64">
        <f t="shared" si="0"/>
        <v>421</v>
      </c>
      <c r="K4" s="64">
        <f t="shared" si="0"/>
        <v>794</v>
      </c>
      <c r="L4" s="65"/>
    </row>
    <row r="5" spans="1:12" ht="38.25" x14ac:dyDescent="0.2">
      <c r="A5" s="66">
        <v>1</v>
      </c>
      <c r="B5" s="67" t="s">
        <v>2004</v>
      </c>
      <c r="C5" s="67" t="s">
        <v>2005</v>
      </c>
      <c r="D5" s="67" t="s">
        <v>2626</v>
      </c>
      <c r="E5" s="68">
        <v>165</v>
      </c>
      <c r="F5" s="68"/>
      <c r="G5" s="68">
        <v>4</v>
      </c>
      <c r="H5" s="68"/>
      <c r="I5" s="68"/>
      <c r="J5" s="68">
        <v>169</v>
      </c>
      <c r="K5" s="68">
        <v>302</v>
      </c>
      <c r="L5" s="68" t="s">
        <v>15</v>
      </c>
    </row>
    <row r="6" spans="1:12" ht="76.5" x14ac:dyDescent="0.2">
      <c r="A6" s="66">
        <f>A5+1</f>
        <v>2</v>
      </c>
      <c r="B6" s="67" t="s">
        <v>2006</v>
      </c>
      <c r="C6" s="67" t="s">
        <v>2007</v>
      </c>
      <c r="D6" s="67" t="s">
        <v>2627</v>
      </c>
      <c r="E6" s="68">
        <v>249</v>
      </c>
      <c r="F6" s="68"/>
      <c r="G6" s="68">
        <v>3</v>
      </c>
      <c r="H6" s="68"/>
      <c r="I6" s="68"/>
      <c r="J6" s="68">
        <v>252</v>
      </c>
      <c r="K6" s="68">
        <v>492</v>
      </c>
      <c r="L6" s="68" t="s">
        <v>13</v>
      </c>
    </row>
    <row r="7" spans="1:12" x14ac:dyDescent="0.2">
      <c r="A7" s="48">
        <f>COUNT(A8:A9)</f>
        <v>2</v>
      </c>
      <c r="B7" s="26" t="s">
        <v>35</v>
      </c>
      <c r="C7" s="25"/>
      <c r="D7" s="26"/>
      <c r="E7" s="27">
        <f>SUM(E8:E9)</f>
        <v>124</v>
      </c>
      <c r="F7" s="27">
        <f t="shared" ref="F7:K7" si="1">SUM(F8:F9)</f>
        <v>1</v>
      </c>
      <c r="G7" s="27">
        <f t="shared" si="1"/>
        <v>3</v>
      </c>
      <c r="H7" s="27">
        <f t="shared" si="1"/>
        <v>0</v>
      </c>
      <c r="I7" s="27">
        <f t="shared" si="1"/>
        <v>0</v>
      </c>
      <c r="J7" s="27">
        <f t="shared" si="1"/>
        <v>128</v>
      </c>
      <c r="K7" s="27">
        <f t="shared" si="1"/>
        <v>248</v>
      </c>
      <c r="L7" s="69"/>
    </row>
    <row r="8" spans="1:12" ht="51" x14ac:dyDescent="0.2">
      <c r="A8" s="66">
        <v>1</v>
      </c>
      <c r="B8" s="67" t="s">
        <v>2008</v>
      </c>
      <c r="C8" s="67" t="s">
        <v>2009</v>
      </c>
      <c r="D8" s="67" t="s">
        <v>2624</v>
      </c>
      <c r="E8" s="68">
        <v>50</v>
      </c>
      <c r="F8" s="68">
        <v>1</v>
      </c>
      <c r="G8" s="68">
        <v>1</v>
      </c>
      <c r="H8" s="68"/>
      <c r="I8" s="68"/>
      <c r="J8" s="68">
        <v>52</v>
      </c>
      <c r="K8" s="68">
        <v>100</v>
      </c>
      <c r="L8" s="68" t="s">
        <v>13</v>
      </c>
    </row>
    <row r="9" spans="1:12" ht="38.25" x14ac:dyDescent="0.2">
      <c r="A9" s="66">
        <f>A8+1</f>
        <v>2</v>
      </c>
      <c r="B9" s="70" t="s">
        <v>2010</v>
      </c>
      <c r="C9" s="67" t="s">
        <v>2011</v>
      </c>
      <c r="D9" s="71" t="s">
        <v>2625</v>
      </c>
      <c r="E9" s="68">
        <v>74</v>
      </c>
      <c r="F9" s="68"/>
      <c r="G9" s="68">
        <v>2</v>
      </c>
      <c r="H9" s="68"/>
      <c r="I9" s="68"/>
      <c r="J9" s="68">
        <v>76</v>
      </c>
      <c r="K9" s="68">
        <v>148</v>
      </c>
      <c r="L9" s="68" t="s">
        <v>13</v>
      </c>
    </row>
    <row r="10" spans="1:12" x14ac:dyDescent="0.2">
      <c r="A10" s="48">
        <f>SUM(A4,A7)</f>
        <v>4</v>
      </c>
      <c r="B10" s="26"/>
      <c r="C10" s="25"/>
      <c r="D10" s="26"/>
      <c r="E10" s="27">
        <f>SUM(E4+E7)</f>
        <v>538</v>
      </c>
      <c r="F10" s="27">
        <f t="shared" ref="F10:K10" si="2">SUM(F4+F7)</f>
        <v>1</v>
      </c>
      <c r="G10" s="27">
        <f t="shared" si="2"/>
        <v>10</v>
      </c>
      <c r="H10" s="27">
        <f t="shared" si="2"/>
        <v>0</v>
      </c>
      <c r="I10" s="27">
        <f t="shared" si="2"/>
        <v>0</v>
      </c>
      <c r="J10" s="27">
        <f t="shared" si="2"/>
        <v>549</v>
      </c>
      <c r="K10" s="27">
        <f t="shared" si="2"/>
        <v>1042</v>
      </c>
      <c r="L10" s="69"/>
    </row>
  </sheetData>
  <mergeCells count="7">
    <mergeCell ref="L2:L3"/>
    <mergeCell ref="A2:A3"/>
    <mergeCell ref="B2:B3"/>
    <mergeCell ref="C2:C3"/>
    <mergeCell ref="D2:D3"/>
    <mergeCell ref="E2:E3"/>
    <mergeCell ref="F2:J2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workbookViewId="0">
      <selection sqref="A1:L1"/>
    </sheetView>
  </sheetViews>
  <sheetFormatPr defaultRowHeight="12.75" x14ac:dyDescent="0.2"/>
  <cols>
    <col min="1" max="1" width="6.85546875" customWidth="1"/>
    <col min="2" max="2" width="13.5703125" customWidth="1"/>
    <col min="3" max="3" width="18.42578125" customWidth="1"/>
    <col min="4" max="4" width="24" customWidth="1"/>
    <col min="5" max="5" width="8.85546875" customWidth="1"/>
    <col min="6" max="6" width="10.28515625" customWidth="1"/>
    <col min="7" max="7" width="10.7109375" customWidth="1"/>
    <col min="8" max="8" width="10.140625" customWidth="1"/>
    <col min="9" max="9" width="10.42578125" customWidth="1"/>
    <col min="10" max="11" width="8.85546875" customWidth="1"/>
    <col min="12" max="12" width="12" customWidth="1"/>
    <col min="13" max="13" width="22" customWidth="1"/>
  </cols>
  <sheetData>
    <row r="1" spans="1:13" x14ac:dyDescent="0.2">
      <c r="A1" s="466" t="s">
        <v>2012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72"/>
    </row>
    <row r="2" spans="1:13" x14ac:dyDescent="0.2">
      <c r="A2" s="455" t="s">
        <v>53</v>
      </c>
      <c r="B2" s="455" t="s">
        <v>1918</v>
      </c>
      <c r="C2" s="460" t="s">
        <v>1795</v>
      </c>
      <c r="D2" s="455" t="s">
        <v>1919</v>
      </c>
      <c r="E2" s="455" t="s">
        <v>61</v>
      </c>
      <c r="F2" s="467" t="s">
        <v>57</v>
      </c>
      <c r="G2" s="468"/>
      <c r="H2" s="468"/>
      <c r="I2" s="468"/>
      <c r="J2" s="469"/>
      <c r="K2" s="455" t="s">
        <v>67</v>
      </c>
      <c r="L2" s="458" t="s">
        <v>2013</v>
      </c>
      <c r="M2" s="458" t="s">
        <v>29</v>
      </c>
    </row>
    <row r="3" spans="1:13" ht="25.5" x14ac:dyDescent="0.2">
      <c r="A3" s="456"/>
      <c r="B3" s="456"/>
      <c r="C3" s="461"/>
      <c r="D3" s="456"/>
      <c r="E3" s="456"/>
      <c r="F3" s="21" t="s">
        <v>62</v>
      </c>
      <c r="G3" s="21" t="s">
        <v>63</v>
      </c>
      <c r="H3" s="21" t="s">
        <v>64</v>
      </c>
      <c r="I3" s="21" t="s">
        <v>65</v>
      </c>
      <c r="J3" s="21" t="s">
        <v>66</v>
      </c>
      <c r="K3" s="456"/>
      <c r="L3" s="458"/>
      <c r="M3" s="458"/>
    </row>
    <row r="4" spans="1:13" x14ac:dyDescent="0.2">
      <c r="A4" s="51">
        <f>COUNT(A5:A11)</f>
        <v>7</v>
      </c>
      <c r="B4" s="54"/>
      <c r="C4" s="53"/>
      <c r="D4" s="54"/>
      <c r="E4" s="64">
        <f t="shared" ref="E4:K4" si="0">SUM(E5:E11)</f>
        <v>1489</v>
      </c>
      <c r="F4" s="64">
        <f t="shared" si="0"/>
        <v>0</v>
      </c>
      <c r="G4" s="64">
        <f t="shared" si="0"/>
        <v>159</v>
      </c>
      <c r="H4" s="64">
        <f t="shared" si="0"/>
        <v>0</v>
      </c>
      <c r="I4" s="64">
        <f t="shared" si="0"/>
        <v>0</v>
      </c>
      <c r="J4" s="64">
        <f t="shared" si="0"/>
        <v>1648</v>
      </c>
      <c r="K4" s="64">
        <f t="shared" si="0"/>
        <v>3295</v>
      </c>
      <c r="L4" s="64"/>
      <c r="M4" s="73"/>
    </row>
    <row r="5" spans="1:13" ht="38.25" x14ac:dyDescent="0.2">
      <c r="A5" s="160">
        <v>1</v>
      </c>
      <c r="B5" s="74" t="s">
        <v>2014</v>
      </c>
      <c r="C5" s="75" t="s">
        <v>2015</v>
      </c>
      <c r="D5" s="75" t="s">
        <v>2016</v>
      </c>
      <c r="E5" s="76">
        <v>236</v>
      </c>
      <c r="F5" s="77"/>
      <c r="G5" s="76">
        <v>12</v>
      </c>
      <c r="H5" s="77"/>
      <c r="I5" s="77"/>
      <c r="J5" s="76">
        <v>248</v>
      </c>
      <c r="K5" s="76">
        <v>498</v>
      </c>
      <c r="L5" s="77" t="s">
        <v>2017</v>
      </c>
      <c r="M5" s="76" t="s">
        <v>8</v>
      </c>
    </row>
    <row r="6" spans="1:13" s="156" customFormat="1" ht="38.25" customHeight="1" x14ac:dyDescent="0.2">
      <c r="A6" s="235">
        <v>1</v>
      </c>
      <c r="B6" s="236" t="s">
        <v>2298</v>
      </c>
      <c r="C6" s="237" t="s">
        <v>2299</v>
      </c>
      <c r="D6" s="236" t="s">
        <v>2300</v>
      </c>
      <c r="E6" s="238">
        <v>126</v>
      </c>
      <c r="F6" s="238"/>
      <c r="G6" s="238">
        <v>10</v>
      </c>
      <c r="H6" s="238"/>
      <c r="I6" s="238"/>
      <c r="J6" s="238">
        <v>136</v>
      </c>
      <c r="K6" s="238">
        <v>263</v>
      </c>
      <c r="L6" s="242" t="s">
        <v>2534</v>
      </c>
      <c r="M6" s="243" t="s">
        <v>9</v>
      </c>
    </row>
    <row r="7" spans="1:13" ht="25.5" x14ac:dyDescent="0.2">
      <c r="A7" s="160">
        <f>A11+1</f>
        <v>6</v>
      </c>
      <c r="B7" s="75" t="s">
        <v>2026</v>
      </c>
      <c r="C7" s="75" t="s">
        <v>2027</v>
      </c>
      <c r="D7" s="75" t="s">
        <v>2028</v>
      </c>
      <c r="E7" s="78">
        <v>212</v>
      </c>
      <c r="F7" s="78"/>
      <c r="G7" s="78">
        <v>42</v>
      </c>
      <c r="H7" s="78"/>
      <c r="I7" s="78"/>
      <c r="J7" s="78">
        <v>254</v>
      </c>
      <c r="K7" s="78">
        <v>512</v>
      </c>
      <c r="L7" s="75" t="s">
        <v>2023</v>
      </c>
      <c r="M7" s="78" t="s">
        <v>13</v>
      </c>
    </row>
    <row r="8" spans="1:13" ht="38.25" x14ac:dyDescent="0.2">
      <c r="A8" s="160">
        <f>A5+1</f>
        <v>2</v>
      </c>
      <c r="B8" s="74" t="s">
        <v>2018</v>
      </c>
      <c r="C8" s="75" t="s">
        <v>2019</v>
      </c>
      <c r="D8" s="75" t="s">
        <v>2022</v>
      </c>
      <c r="E8" s="76">
        <v>240</v>
      </c>
      <c r="F8" s="77"/>
      <c r="G8" s="76">
        <v>11</v>
      </c>
      <c r="H8" s="77"/>
      <c r="I8" s="77"/>
      <c r="J8" s="76">
        <v>251</v>
      </c>
      <c r="K8" s="76">
        <v>502</v>
      </c>
      <c r="L8" s="77" t="s">
        <v>2017</v>
      </c>
      <c r="M8" s="76" t="s">
        <v>14</v>
      </c>
    </row>
    <row r="9" spans="1:13" ht="25.5" x14ac:dyDescent="0.2">
      <c r="A9" s="160">
        <f t="shared" ref="A9:A11" si="1">A8+1</f>
        <v>3</v>
      </c>
      <c r="B9" s="75" t="s">
        <v>2020</v>
      </c>
      <c r="C9" s="75" t="s">
        <v>2021</v>
      </c>
      <c r="D9" s="75" t="s">
        <v>2022</v>
      </c>
      <c r="E9" s="78">
        <v>275</v>
      </c>
      <c r="F9" s="78"/>
      <c r="G9" s="78">
        <v>31</v>
      </c>
      <c r="H9" s="78"/>
      <c r="I9" s="78"/>
      <c r="J9" s="78">
        <v>306</v>
      </c>
      <c r="K9" s="78">
        <v>612</v>
      </c>
      <c r="L9" s="75" t="s">
        <v>2023</v>
      </c>
      <c r="M9" s="78" t="s">
        <v>17</v>
      </c>
    </row>
    <row r="10" spans="1:13" ht="25.5" x14ac:dyDescent="0.2">
      <c r="A10" s="160">
        <f t="shared" si="1"/>
        <v>4</v>
      </c>
      <c r="B10" s="75" t="s">
        <v>2024</v>
      </c>
      <c r="C10" s="75" t="s">
        <v>2025</v>
      </c>
      <c r="D10" s="75" t="s">
        <v>2022</v>
      </c>
      <c r="E10" s="78">
        <v>254</v>
      </c>
      <c r="F10" s="78"/>
      <c r="G10" s="78">
        <v>37</v>
      </c>
      <c r="H10" s="78"/>
      <c r="I10" s="78"/>
      <c r="J10" s="78">
        <v>291</v>
      </c>
      <c r="K10" s="78">
        <v>584</v>
      </c>
      <c r="L10" s="75" t="s">
        <v>2023</v>
      </c>
      <c r="M10" s="78" t="s">
        <v>17</v>
      </c>
    </row>
    <row r="11" spans="1:13" s="138" customFormat="1" ht="38.25" x14ac:dyDescent="0.2">
      <c r="A11" s="160">
        <f t="shared" si="1"/>
        <v>5</v>
      </c>
      <c r="B11" s="75" t="s">
        <v>1615</v>
      </c>
      <c r="C11" s="75" t="s">
        <v>2238</v>
      </c>
      <c r="D11" s="75" t="s">
        <v>2239</v>
      </c>
      <c r="E11" s="78">
        <v>146</v>
      </c>
      <c r="F11" s="78"/>
      <c r="G11" s="78">
        <v>16</v>
      </c>
      <c r="H11" s="78"/>
      <c r="I11" s="78"/>
      <c r="J11" s="78">
        <v>162</v>
      </c>
      <c r="K11" s="78">
        <v>324</v>
      </c>
      <c r="L11" s="75" t="s">
        <v>2240</v>
      </c>
      <c r="M11" s="78" t="s">
        <v>17</v>
      </c>
    </row>
  </sheetData>
  <mergeCells count="10">
    <mergeCell ref="M2:M3"/>
    <mergeCell ref="A1:L1"/>
    <mergeCell ref="A2:A3"/>
    <mergeCell ref="B2:B3"/>
    <mergeCell ref="C2:C3"/>
    <mergeCell ref="D2:D3"/>
    <mergeCell ref="E2:E3"/>
    <mergeCell ref="F2:J2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workbookViewId="0">
      <pane ySplit="3" topLeftCell="A4" activePane="bottomLeft" state="frozen"/>
      <selection pane="bottomLeft" activeCell="A4" sqref="A4"/>
    </sheetView>
  </sheetViews>
  <sheetFormatPr defaultRowHeight="12.75" x14ac:dyDescent="0.2"/>
  <cols>
    <col min="1" max="1" width="6.85546875" customWidth="1"/>
    <col min="2" max="2" width="16.140625" customWidth="1"/>
    <col min="3" max="3" width="18.42578125" customWidth="1"/>
    <col min="4" max="4" width="27.28515625" customWidth="1"/>
    <col min="5" max="5" width="26.7109375" customWidth="1"/>
    <col min="6" max="6" width="22" customWidth="1"/>
  </cols>
  <sheetData>
    <row r="1" spans="1:6" x14ac:dyDescent="0.2">
      <c r="A1" s="79" t="s">
        <v>2029</v>
      </c>
      <c r="B1" s="80"/>
      <c r="C1" s="80"/>
      <c r="D1" s="80"/>
      <c r="E1" s="81"/>
      <c r="F1" s="81"/>
    </row>
    <row r="2" spans="1:6" x14ac:dyDescent="0.2">
      <c r="A2" s="455" t="s">
        <v>53</v>
      </c>
      <c r="B2" s="455" t="s">
        <v>1918</v>
      </c>
      <c r="C2" s="460" t="s">
        <v>1795</v>
      </c>
      <c r="D2" s="455" t="s">
        <v>1919</v>
      </c>
      <c r="E2" s="458" t="s">
        <v>2013</v>
      </c>
      <c r="F2" s="458" t="s">
        <v>29</v>
      </c>
    </row>
    <row r="3" spans="1:6" x14ac:dyDescent="0.2">
      <c r="A3" s="456"/>
      <c r="B3" s="456"/>
      <c r="C3" s="461"/>
      <c r="D3" s="456"/>
      <c r="E3" s="458"/>
      <c r="F3" s="458"/>
    </row>
    <row r="4" spans="1:6" x14ac:dyDescent="0.2">
      <c r="A4" s="51">
        <f>COUNT(#REF!)</f>
        <v>0</v>
      </c>
      <c r="B4" s="54" t="s">
        <v>33</v>
      </c>
      <c r="C4" s="53"/>
      <c r="D4" s="54"/>
      <c r="E4" s="64"/>
      <c r="F4" s="82"/>
    </row>
    <row r="5" spans="1:6" x14ac:dyDescent="0.2">
      <c r="A5" s="51">
        <f>COUNT(A6:A10)</f>
        <v>5</v>
      </c>
      <c r="B5" s="54" t="s">
        <v>34</v>
      </c>
      <c r="C5" s="83"/>
      <c r="D5" s="84"/>
      <c r="E5" s="85"/>
      <c r="F5" s="86"/>
    </row>
    <row r="6" spans="1:6" s="185" customFormat="1" ht="38.25" x14ac:dyDescent="0.2">
      <c r="A6" s="186">
        <v>1</v>
      </c>
      <c r="B6" s="30" t="s">
        <v>952</v>
      </c>
      <c r="C6" s="187" t="s">
        <v>2030</v>
      </c>
      <c r="D6" s="183" t="s">
        <v>2384</v>
      </c>
      <c r="E6" s="67" t="s">
        <v>2031</v>
      </c>
      <c r="F6" s="68" t="s">
        <v>1824</v>
      </c>
    </row>
    <row r="7" spans="1:6" ht="25.5" x14ac:dyDescent="0.2">
      <c r="A7" s="66">
        <v>1</v>
      </c>
      <c r="B7" s="67" t="s">
        <v>451</v>
      </c>
      <c r="C7" s="67" t="s">
        <v>2032</v>
      </c>
      <c r="D7" s="67" t="s">
        <v>2033</v>
      </c>
      <c r="E7" s="67" t="s">
        <v>2034</v>
      </c>
      <c r="F7" s="68" t="s">
        <v>9</v>
      </c>
    </row>
    <row r="8" spans="1:6" s="326" customFormat="1" ht="38.25" x14ac:dyDescent="0.2">
      <c r="A8" s="66">
        <v>1</v>
      </c>
      <c r="B8" s="67" t="s">
        <v>2763</v>
      </c>
      <c r="C8" s="67" t="s">
        <v>2764</v>
      </c>
      <c r="D8" s="67" t="s">
        <v>2765</v>
      </c>
      <c r="E8" s="67" t="s">
        <v>2034</v>
      </c>
      <c r="F8" s="68" t="s">
        <v>1824</v>
      </c>
    </row>
    <row r="9" spans="1:6" ht="38.25" x14ac:dyDescent="0.2">
      <c r="A9" s="66">
        <v>1</v>
      </c>
      <c r="B9" s="67" t="s">
        <v>1692</v>
      </c>
      <c r="C9" s="67" t="s">
        <v>2035</v>
      </c>
      <c r="D9" s="67" t="s">
        <v>2304</v>
      </c>
      <c r="E9" s="67" t="s">
        <v>2036</v>
      </c>
      <c r="F9" s="68" t="s">
        <v>20</v>
      </c>
    </row>
    <row r="10" spans="1:6" ht="38.25" x14ac:dyDescent="0.2">
      <c r="A10" s="87">
        <v>1</v>
      </c>
      <c r="B10" s="67" t="s">
        <v>1766</v>
      </c>
      <c r="C10" s="67" t="s">
        <v>2093</v>
      </c>
      <c r="D10" s="307" t="s">
        <v>3496</v>
      </c>
      <c r="E10" s="67" t="s">
        <v>2094</v>
      </c>
      <c r="F10" s="68" t="s">
        <v>27</v>
      </c>
    </row>
    <row r="11" spans="1:6" x14ac:dyDescent="0.2">
      <c r="A11" s="51">
        <f>COUNT(A12:A37)</f>
        <v>26</v>
      </c>
      <c r="B11" s="54" t="s">
        <v>35</v>
      </c>
      <c r="C11" s="83"/>
      <c r="D11" s="84"/>
      <c r="E11" s="85"/>
      <c r="F11" s="86"/>
    </row>
    <row r="12" spans="1:6" ht="63.75" x14ac:dyDescent="0.2">
      <c r="A12" s="87">
        <v>1</v>
      </c>
      <c r="B12" s="257" t="s">
        <v>193</v>
      </c>
      <c r="C12" s="67" t="s">
        <v>2039</v>
      </c>
      <c r="D12" s="67" t="s">
        <v>2040</v>
      </c>
      <c r="E12" s="67" t="s">
        <v>2041</v>
      </c>
      <c r="F12" s="68" t="s">
        <v>8</v>
      </c>
    </row>
    <row r="13" spans="1:6" ht="25.5" x14ac:dyDescent="0.2">
      <c r="A13" s="87">
        <v>1</v>
      </c>
      <c r="B13" s="67" t="s">
        <v>185</v>
      </c>
      <c r="C13" s="67" t="s">
        <v>2042</v>
      </c>
      <c r="D13" s="67" t="s">
        <v>2043</v>
      </c>
      <c r="E13" s="67" t="s">
        <v>2034</v>
      </c>
      <c r="F13" s="68" t="s">
        <v>8</v>
      </c>
    </row>
    <row r="14" spans="1:6" ht="38.25" x14ac:dyDescent="0.2">
      <c r="A14" s="87">
        <v>1</v>
      </c>
      <c r="B14" s="67" t="s">
        <v>152</v>
      </c>
      <c r="C14" s="67" t="s">
        <v>2044</v>
      </c>
      <c r="D14" s="67" t="s">
        <v>2045</v>
      </c>
      <c r="E14" s="67" t="s">
        <v>2046</v>
      </c>
      <c r="F14" s="68" t="s">
        <v>8</v>
      </c>
    </row>
    <row r="15" spans="1:6" ht="51" x14ac:dyDescent="0.2">
      <c r="A15" s="87">
        <v>1</v>
      </c>
      <c r="B15" s="216" t="s">
        <v>2486</v>
      </c>
      <c r="C15" s="67" t="s">
        <v>2047</v>
      </c>
      <c r="D15" s="67" t="s">
        <v>2040</v>
      </c>
      <c r="E15" s="67" t="s">
        <v>2048</v>
      </c>
      <c r="F15" s="68" t="s">
        <v>9</v>
      </c>
    </row>
    <row r="16" spans="1:6" ht="25.5" x14ac:dyDescent="0.2">
      <c r="A16" s="87">
        <v>1</v>
      </c>
      <c r="B16" s="67" t="s">
        <v>554</v>
      </c>
      <c r="C16" s="67" t="s">
        <v>2049</v>
      </c>
      <c r="D16" s="67" t="s">
        <v>2050</v>
      </c>
      <c r="E16" s="67" t="s">
        <v>2051</v>
      </c>
      <c r="F16" s="68" t="s">
        <v>9</v>
      </c>
    </row>
    <row r="17" spans="1:6" ht="25.5" x14ac:dyDescent="0.2">
      <c r="A17" s="87">
        <v>1</v>
      </c>
      <c r="B17" s="67" t="s">
        <v>546</v>
      </c>
      <c r="C17" s="67" t="s">
        <v>2052</v>
      </c>
      <c r="D17" s="67" t="s">
        <v>2053</v>
      </c>
      <c r="E17" s="67" t="s">
        <v>2046</v>
      </c>
      <c r="F17" s="68" t="s">
        <v>9</v>
      </c>
    </row>
    <row r="18" spans="1:6" ht="51" x14ac:dyDescent="0.2">
      <c r="A18" s="87">
        <v>1</v>
      </c>
      <c r="B18" s="88" t="s">
        <v>489</v>
      </c>
      <c r="C18" s="67" t="s">
        <v>2054</v>
      </c>
      <c r="D18" s="67" t="s">
        <v>2055</v>
      </c>
      <c r="E18" s="67" t="s">
        <v>2046</v>
      </c>
      <c r="F18" s="68" t="s">
        <v>9</v>
      </c>
    </row>
    <row r="19" spans="1:6" ht="25.5" x14ac:dyDescent="0.2">
      <c r="A19" s="87">
        <v>1</v>
      </c>
      <c r="B19" s="67" t="s">
        <v>483</v>
      </c>
      <c r="C19" s="67" t="s">
        <v>2112</v>
      </c>
      <c r="D19" s="67" t="s">
        <v>2113</v>
      </c>
      <c r="E19" s="67" t="s">
        <v>2034</v>
      </c>
      <c r="F19" s="68" t="s">
        <v>9</v>
      </c>
    </row>
    <row r="20" spans="1:6" s="362" customFormat="1" ht="63.75" x14ac:dyDescent="0.2">
      <c r="A20" s="87">
        <v>1</v>
      </c>
      <c r="B20" s="67" t="s">
        <v>2872</v>
      </c>
      <c r="C20" s="67" t="s">
        <v>2873</v>
      </c>
      <c r="D20" s="67" t="s">
        <v>2099</v>
      </c>
      <c r="E20" s="67" t="s">
        <v>2874</v>
      </c>
      <c r="F20" s="68" t="s">
        <v>9</v>
      </c>
    </row>
    <row r="21" spans="1:6" ht="51" x14ac:dyDescent="0.2">
      <c r="A21" s="87">
        <v>1</v>
      </c>
      <c r="B21" s="67" t="s">
        <v>771</v>
      </c>
      <c r="C21" s="67" t="s">
        <v>2056</v>
      </c>
      <c r="D21" s="67" t="s">
        <v>2057</v>
      </c>
      <c r="E21" s="67" t="s">
        <v>2058</v>
      </c>
      <c r="F21" s="68" t="s">
        <v>11</v>
      </c>
    </row>
    <row r="22" spans="1:6" ht="25.5" x14ac:dyDescent="0.2">
      <c r="A22" s="87">
        <v>1</v>
      </c>
      <c r="B22" s="67" t="s">
        <v>779</v>
      </c>
      <c r="C22" s="67" t="s">
        <v>2059</v>
      </c>
      <c r="D22" s="67" t="s">
        <v>2060</v>
      </c>
      <c r="E22" s="67" t="s">
        <v>2031</v>
      </c>
      <c r="F22" s="68" t="s">
        <v>11</v>
      </c>
    </row>
    <row r="23" spans="1:6" ht="25.5" x14ac:dyDescent="0.2">
      <c r="A23" s="87">
        <v>1</v>
      </c>
      <c r="B23" s="67" t="s">
        <v>926</v>
      </c>
      <c r="C23" s="67" t="s">
        <v>2061</v>
      </c>
      <c r="D23" s="67" t="s">
        <v>2062</v>
      </c>
      <c r="E23" s="67" t="s">
        <v>2031</v>
      </c>
      <c r="F23" s="68" t="s">
        <v>1824</v>
      </c>
    </row>
    <row r="24" spans="1:6" s="272" customFormat="1" ht="25.5" x14ac:dyDescent="0.2">
      <c r="A24" s="87">
        <v>1</v>
      </c>
      <c r="B24" s="67" t="s">
        <v>928</v>
      </c>
      <c r="C24" s="67" t="s">
        <v>2623</v>
      </c>
      <c r="D24" s="67" t="s">
        <v>2062</v>
      </c>
      <c r="E24" s="67" t="s">
        <v>2097</v>
      </c>
      <c r="F24" s="68" t="s">
        <v>1824</v>
      </c>
    </row>
    <row r="25" spans="1:6" ht="51" x14ac:dyDescent="0.2">
      <c r="A25" s="87">
        <v>1</v>
      </c>
      <c r="B25" s="67" t="s">
        <v>1124</v>
      </c>
      <c r="C25" s="67" t="s">
        <v>2063</v>
      </c>
      <c r="D25" s="67" t="s">
        <v>2064</v>
      </c>
      <c r="E25" s="67" t="s">
        <v>2065</v>
      </c>
      <c r="F25" s="68" t="s">
        <v>13</v>
      </c>
    </row>
    <row r="26" spans="1:6" s="178" customFormat="1" ht="38.25" x14ac:dyDescent="0.2">
      <c r="A26" s="87">
        <v>1</v>
      </c>
      <c r="B26" s="179" t="s">
        <v>1211</v>
      </c>
      <c r="C26" s="67" t="s">
        <v>1212</v>
      </c>
      <c r="D26" s="179" t="s">
        <v>2926</v>
      </c>
      <c r="E26" s="67" t="s">
        <v>2083</v>
      </c>
      <c r="F26" s="68" t="s">
        <v>13</v>
      </c>
    </row>
    <row r="27" spans="1:6" s="309" customFormat="1" ht="38.25" x14ac:dyDescent="0.2">
      <c r="A27" s="87">
        <v>1</v>
      </c>
      <c r="B27" s="308" t="s">
        <v>1152</v>
      </c>
      <c r="C27" s="310" t="s">
        <v>1153</v>
      </c>
      <c r="D27" s="308" t="s">
        <v>2716</v>
      </c>
      <c r="E27" s="308" t="s">
        <v>2717</v>
      </c>
      <c r="F27" s="68" t="s">
        <v>13</v>
      </c>
    </row>
    <row r="28" spans="1:6" ht="25.5" x14ac:dyDescent="0.2">
      <c r="A28" s="87">
        <v>1</v>
      </c>
      <c r="B28" s="67" t="s">
        <v>1427</v>
      </c>
      <c r="C28" s="67" t="s">
        <v>2066</v>
      </c>
      <c r="D28" s="67" t="s">
        <v>2067</v>
      </c>
      <c r="E28" s="67" t="s">
        <v>2068</v>
      </c>
      <c r="F28" s="68" t="s">
        <v>14</v>
      </c>
    </row>
    <row r="29" spans="1:6" ht="25.5" x14ac:dyDescent="0.2">
      <c r="A29" s="87">
        <v>1</v>
      </c>
      <c r="B29" s="89" t="s">
        <v>1575</v>
      </c>
      <c r="C29" s="67" t="s">
        <v>2069</v>
      </c>
      <c r="D29" s="67" t="s">
        <v>2070</v>
      </c>
      <c r="E29" s="70" t="s">
        <v>2071</v>
      </c>
      <c r="F29" s="90" t="s">
        <v>17</v>
      </c>
    </row>
    <row r="30" spans="1:6" ht="38.25" x14ac:dyDescent="0.2">
      <c r="A30" s="87">
        <v>1</v>
      </c>
      <c r="B30" s="67" t="s">
        <v>2072</v>
      </c>
      <c r="C30" s="67" t="s">
        <v>2073</v>
      </c>
      <c r="D30" s="67" t="s">
        <v>2074</v>
      </c>
      <c r="E30" s="67" t="s">
        <v>2031</v>
      </c>
      <c r="F30" s="68" t="s">
        <v>17</v>
      </c>
    </row>
    <row r="31" spans="1:6" ht="38.25" x14ac:dyDescent="0.2">
      <c r="A31" s="87">
        <v>1</v>
      </c>
      <c r="B31" s="67" t="s">
        <v>1785</v>
      </c>
      <c r="C31" s="67" t="s">
        <v>2075</v>
      </c>
      <c r="D31" s="67" t="s">
        <v>2076</v>
      </c>
      <c r="E31" s="67" t="s">
        <v>2077</v>
      </c>
      <c r="F31" s="68" t="s">
        <v>2472</v>
      </c>
    </row>
    <row r="32" spans="1:6" ht="38.25" x14ac:dyDescent="0.2">
      <c r="A32" s="87">
        <v>1</v>
      </c>
      <c r="B32" s="88" t="s">
        <v>1688</v>
      </c>
      <c r="C32" s="67" t="s">
        <v>2078</v>
      </c>
      <c r="D32" s="67" t="s">
        <v>2079</v>
      </c>
      <c r="E32" s="67" t="s">
        <v>2080</v>
      </c>
      <c r="F32" s="68" t="s">
        <v>20</v>
      </c>
    </row>
    <row r="33" spans="1:6" ht="38.25" x14ac:dyDescent="0.2">
      <c r="A33" s="87">
        <v>1</v>
      </c>
      <c r="B33" s="88" t="s">
        <v>1684</v>
      </c>
      <c r="C33" s="67" t="s">
        <v>2081</v>
      </c>
      <c r="D33" s="67" t="s">
        <v>2082</v>
      </c>
      <c r="E33" s="67" t="s">
        <v>2083</v>
      </c>
      <c r="F33" s="68" t="s">
        <v>20</v>
      </c>
    </row>
    <row r="34" spans="1:6" ht="38.25" x14ac:dyDescent="0.2">
      <c r="A34" s="87">
        <v>1</v>
      </c>
      <c r="B34" s="67" t="s">
        <v>2084</v>
      </c>
      <c r="C34" s="67" t="s">
        <v>2085</v>
      </c>
      <c r="D34" s="67" t="s">
        <v>2086</v>
      </c>
      <c r="E34" s="67" t="s">
        <v>2087</v>
      </c>
      <c r="F34" s="68" t="s">
        <v>21</v>
      </c>
    </row>
    <row r="35" spans="1:6" ht="25.5" x14ac:dyDescent="0.2">
      <c r="A35" s="87">
        <v>1</v>
      </c>
      <c r="B35" s="67" t="s">
        <v>1698</v>
      </c>
      <c r="C35" s="67" t="s">
        <v>2088</v>
      </c>
      <c r="D35" s="67" t="s">
        <v>2089</v>
      </c>
      <c r="E35" s="67" t="s">
        <v>2090</v>
      </c>
      <c r="F35" s="68" t="s">
        <v>21</v>
      </c>
    </row>
    <row r="36" spans="1:6" s="158" customFormat="1" ht="38.25" x14ac:dyDescent="0.2">
      <c r="A36" s="87">
        <v>1</v>
      </c>
      <c r="B36" s="67" t="s">
        <v>1744</v>
      </c>
      <c r="C36" s="67" t="s">
        <v>2037</v>
      </c>
      <c r="D36" s="67" t="s">
        <v>2038</v>
      </c>
      <c r="E36" s="67" t="s">
        <v>2031</v>
      </c>
      <c r="F36" s="68" t="s">
        <v>25</v>
      </c>
    </row>
    <row r="37" spans="1:6" ht="25.5" x14ac:dyDescent="0.2">
      <c r="A37" s="87">
        <v>1</v>
      </c>
      <c r="B37" s="67" t="s">
        <v>1725</v>
      </c>
      <c r="C37" s="67" t="s">
        <v>2091</v>
      </c>
      <c r="D37" s="67" t="s">
        <v>2092</v>
      </c>
      <c r="E37" s="37" t="s">
        <v>2051</v>
      </c>
      <c r="F37" s="68" t="s">
        <v>22</v>
      </c>
    </row>
    <row r="38" spans="1:6" x14ac:dyDescent="0.2">
      <c r="A38" s="51">
        <f>COUNT(A39:A45)</f>
        <v>7</v>
      </c>
      <c r="B38" s="54" t="s">
        <v>36</v>
      </c>
      <c r="C38" s="83"/>
      <c r="D38" s="84"/>
      <c r="E38" s="85"/>
      <c r="F38" s="86"/>
    </row>
    <row r="39" spans="1:6" ht="38.25" x14ac:dyDescent="0.2">
      <c r="A39" s="87">
        <v>1</v>
      </c>
      <c r="B39" s="67" t="s">
        <v>566</v>
      </c>
      <c r="C39" s="67" t="s">
        <v>2095</v>
      </c>
      <c r="D39" s="67" t="s">
        <v>2096</v>
      </c>
      <c r="E39" s="67" t="s">
        <v>2097</v>
      </c>
      <c r="F39" s="68" t="s">
        <v>9</v>
      </c>
    </row>
    <row r="40" spans="1:6" ht="38.25" x14ac:dyDescent="0.2">
      <c r="A40" s="87">
        <v>1</v>
      </c>
      <c r="B40" s="67" t="s">
        <v>2553</v>
      </c>
      <c r="C40" s="67" t="s">
        <v>2098</v>
      </c>
      <c r="D40" s="67" t="s">
        <v>2099</v>
      </c>
      <c r="E40" s="67" t="s">
        <v>2100</v>
      </c>
      <c r="F40" s="68" t="s">
        <v>9</v>
      </c>
    </row>
    <row r="41" spans="1:6" s="369" customFormat="1" ht="38.25" x14ac:dyDescent="0.2">
      <c r="A41" s="87">
        <v>1</v>
      </c>
      <c r="B41" s="67" t="s">
        <v>2773</v>
      </c>
      <c r="C41" s="67" t="s">
        <v>3545</v>
      </c>
      <c r="D41" s="67" t="s">
        <v>3546</v>
      </c>
      <c r="E41" s="67" t="s">
        <v>2100</v>
      </c>
      <c r="F41" s="68" t="s">
        <v>11</v>
      </c>
    </row>
    <row r="42" spans="1:6" s="313" customFormat="1" ht="25.5" x14ac:dyDescent="0.2">
      <c r="A42" s="87">
        <v>1</v>
      </c>
      <c r="B42" s="67" t="s">
        <v>531</v>
      </c>
      <c r="C42" s="67" t="s">
        <v>2735</v>
      </c>
      <c r="D42" s="67" t="s">
        <v>2736</v>
      </c>
      <c r="E42" s="67" t="s">
        <v>2105</v>
      </c>
      <c r="F42" s="68" t="s">
        <v>13</v>
      </c>
    </row>
    <row r="43" spans="1:6" ht="38.25" x14ac:dyDescent="0.2">
      <c r="A43" s="87">
        <v>1</v>
      </c>
      <c r="B43" s="67" t="s">
        <v>1005</v>
      </c>
      <c r="C43" s="67" t="s">
        <v>2101</v>
      </c>
      <c r="D43" s="67" t="s">
        <v>2102</v>
      </c>
      <c r="E43" s="67" t="s">
        <v>2103</v>
      </c>
      <c r="F43" s="68" t="s">
        <v>14</v>
      </c>
    </row>
    <row r="44" spans="1:6" ht="38.25" x14ac:dyDescent="0.2">
      <c r="A44" s="87">
        <v>1</v>
      </c>
      <c r="B44" s="67" t="s">
        <v>487</v>
      </c>
      <c r="C44" s="67" t="s">
        <v>2104</v>
      </c>
      <c r="D44" s="67" t="s">
        <v>2102</v>
      </c>
      <c r="E44" s="67" t="s">
        <v>2105</v>
      </c>
      <c r="F44" s="68" t="s">
        <v>14</v>
      </c>
    </row>
    <row r="45" spans="1:6" ht="38.25" x14ac:dyDescent="0.2">
      <c r="A45" s="87">
        <v>1</v>
      </c>
      <c r="B45" s="67" t="s">
        <v>1436</v>
      </c>
      <c r="C45" s="67" t="s">
        <v>2106</v>
      </c>
      <c r="D45" s="67" t="s">
        <v>2102</v>
      </c>
      <c r="E45" s="67" t="s">
        <v>2103</v>
      </c>
      <c r="F45" s="68" t="s">
        <v>14</v>
      </c>
    </row>
    <row r="46" spans="1:6" x14ac:dyDescent="0.2">
      <c r="A46" s="51">
        <f>COUNT(A47)</f>
        <v>1</v>
      </c>
      <c r="B46" s="54" t="s">
        <v>2107</v>
      </c>
      <c r="C46" s="83"/>
      <c r="D46" s="84"/>
      <c r="E46" s="85"/>
      <c r="F46" s="86"/>
    </row>
    <row r="47" spans="1:6" ht="25.5" x14ac:dyDescent="0.2">
      <c r="A47" s="87">
        <v>1</v>
      </c>
      <c r="B47" s="67" t="s">
        <v>1854</v>
      </c>
      <c r="C47" s="67" t="s">
        <v>2108</v>
      </c>
      <c r="D47" s="67" t="s">
        <v>2109</v>
      </c>
      <c r="E47" s="67" t="s">
        <v>2110</v>
      </c>
      <c r="F47" s="68" t="s">
        <v>8</v>
      </c>
    </row>
    <row r="48" spans="1:6" ht="25.5" x14ac:dyDescent="0.2">
      <c r="A48" s="51">
        <f>COUNT(A49)</f>
        <v>1</v>
      </c>
      <c r="B48" s="54" t="s">
        <v>2111</v>
      </c>
      <c r="C48" s="83"/>
      <c r="D48" s="84"/>
      <c r="E48" s="85"/>
      <c r="F48" s="86"/>
    </row>
    <row r="49" spans="1:6" ht="38.25" x14ac:dyDescent="0.2">
      <c r="A49" s="91">
        <v>1</v>
      </c>
      <c r="B49" s="67" t="s">
        <v>768</v>
      </c>
      <c r="C49" s="67" t="s">
        <v>1815</v>
      </c>
      <c r="D49" s="30" t="s">
        <v>2419</v>
      </c>
      <c r="E49" s="67" t="s">
        <v>2051</v>
      </c>
      <c r="F49" s="68" t="s">
        <v>11</v>
      </c>
    </row>
    <row r="50" spans="1:6" x14ac:dyDescent="0.2">
      <c r="A50" s="51">
        <f>SUM(A4+A5+A11+A38+A46+A48)</f>
        <v>40</v>
      </c>
      <c r="B50" s="84"/>
      <c r="C50" s="83"/>
      <c r="D50" s="84"/>
      <c r="E50" s="85"/>
      <c r="F50" s="86"/>
    </row>
  </sheetData>
  <mergeCells count="6">
    <mergeCell ref="F2:F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scale="75" fitToHeight="7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workbookViewId="0">
      <selection sqref="A1:K1"/>
    </sheetView>
  </sheetViews>
  <sheetFormatPr defaultRowHeight="12.75" x14ac:dyDescent="0.2"/>
  <cols>
    <col min="2" max="2" width="23.42578125" customWidth="1"/>
    <col min="3" max="4" width="11.28515625" customWidth="1"/>
    <col min="5" max="5" width="24.28515625" customWidth="1"/>
    <col min="6" max="6" width="24.28515625" style="324" customWidth="1"/>
    <col min="9" max="9" width="10.28515625" customWidth="1"/>
    <col min="11" max="11" width="10.42578125" customWidth="1"/>
  </cols>
  <sheetData>
    <row r="1" spans="1:11" x14ac:dyDescent="0.2">
      <c r="A1" s="470" t="s">
        <v>2744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</row>
    <row r="2" spans="1:11" s="316" customFormat="1" ht="12.75" customHeight="1" x14ac:dyDescent="0.2">
      <c r="A2" s="11" t="s">
        <v>53</v>
      </c>
      <c r="B2" s="11" t="s">
        <v>54</v>
      </c>
      <c r="C2" s="428" t="s">
        <v>55</v>
      </c>
      <c r="D2" s="429"/>
      <c r="E2" s="11" t="s">
        <v>56</v>
      </c>
      <c r="F2" s="445" t="s">
        <v>29</v>
      </c>
      <c r="G2" s="434" t="s">
        <v>57</v>
      </c>
      <c r="H2" s="388"/>
      <c r="I2" s="388"/>
      <c r="J2" s="389"/>
      <c r="K2" s="12"/>
    </row>
    <row r="3" spans="1:11" s="316" customFormat="1" ht="25.5" customHeight="1" x14ac:dyDescent="0.2">
      <c r="A3" s="13"/>
      <c r="B3" s="13" t="s">
        <v>58</v>
      </c>
      <c r="C3" s="419" t="s">
        <v>59</v>
      </c>
      <c r="D3" s="420"/>
      <c r="E3" s="14" t="s">
        <v>60</v>
      </c>
      <c r="F3" s="446"/>
      <c r="G3" s="12" t="s">
        <v>294</v>
      </c>
      <c r="H3" s="12" t="s">
        <v>295</v>
      </c>
      <c r="I3" s="18" t="s">
        <v>296</v>
      </c>
      <c r="J3" s="12" t="s">
        <v>66</v>
      </c>
      <c r="K3" s="12" t="s">
        <v>297</v>
      </c>
    </row>
    <row r="4" spans="1:11" s="316" customFormat="1" x14ac:dyDescent="0.2">
      <c r="A4" s="15">
        <f>COUNT(A5:A6)</f>
        <v>2</v>
      </c>
      <c r="B4" s="318" t="s">
        <v>35</v>
      </c>
      <c r="C4" s="413"/>
      <c r="D4" s="414"/>
      <c r="E4" s="318"/>
      <c r="F4" s="325"/>
      <c r="G4" s="6">
        <f>SUM(G6)</f>
        <v>0</v>
      </c>
      <c r="H4" s="6">
        <f>SUM(H5:H6)</f>
        <v>219</v>
      </c>
      <c r="I4" s="6">
        <f t="shared" ref="I4:K4" si="0">SUM(I5:I6)</f>
        <v>0</v>
      </c>
      <c r="J4" s="6">
        <f t="shared" si="0"/>
        <v>219</v>
      </c>
      <c r="K4" s="6">
        <f t="shared" si="0"/>
        <v>657</v>
      </c>
    </row>
    <row r="5" spans="1:11" ht="51" customHeight="1" x14ac:dyDescent="0.2">
      <c r="A5" s="161">
        <v>1</v>
      </c>
      <c r="B5" s="7" t="s">
        <v>2333</v>
      </c>
      <c r="C5" s="415" t="s">
        <v>2813</v>
      </c>
      <c r="D5" s="416"/>
      <c r="E5" s="7" t="s">
        <v>2892</v>
      </c>
      <c r="F5" s="327" t="s">
        <v>2812</v>
      </c>
      <c r="G5" s="8"/>
      <c r="H5" s="8">
        <v>194</v>
      </c>
      <c r="I5" s="8"/>
      <c r="J5" s="344">
        <v>194</v>
      </c>
      <c r="K5" s="346">
        <v>582</v>
      </c>
    </row>
    <row r="6" spans="1:11" s="316" customFormat="1" ht="51" x14ac:dyDescent="0.2">
      <c r="A6" s="162">
        <v>1</v>
      </c>
      <c r="B6" s="319" t="s">
        <v>2745</v>
      </c>
      <c r="C6" s="415" t="s">
        <v>2746</v>
      </c>
      <c r="D6" s="416"/>
      <c r="E6" s="319" t="s">
        <v>2747</v>
      </c>
      <c r="F6" s="327" t="s">
        <v>2748</v>
      </c>
      <c r="G6" s="8"/>
      <c r="H6" s="8">
        <v>25</v>
      </c>
      <c r="I6" s="8"/>
      <c r="J6" s="8">
        <f>SUM(G6:I6)</f>
        <v>25</v>
      </c>
      <c r="K6" s="345">
        <f>J6*3</f>
        <v>75</v>
      </c>
    </row>
    <row r="7" spans="1:11" s="316" customFormat="1" x14ac:dyDescent="0.2">
      <c r="A7" s="15">
        <f>COUNT(A8)</f>
        <v>0</v>
      </c>
      <c r="B7" s="318" t="s">
        <v>36</v>
      </c>
      <c r="C7" s="413"/>
      <c r="D7" s="414"/>
      <c r="E7" s="318"/>
      <c r="F7" s="325"/>
      <c r="G7" s="6">
        <f>SUM(G8)</f>
        <v>0</v>
      </c>
      <c r="H7" s="6">
        <f t="shared" ref="H7:I7" si="1">SUM(H8)</f>
        <v>0</v>
      </c>
      <c r="I7" s="6">
        <f t="shared" si="1"/>
        <v>0</v>
      </c>
      <c r="J7" s="6">
        <f>SUM(G7:I7)</f>
        <v>0</v>
      </c>
      <c r="K7" s="6">
        <f>J7*3</f>
        <v>0</v>
      </c>
    </row>
    <row r="8" spans="1:11" s="316" customFormat="1" ht="25.5" x14ac:dyDescent="0.2">
      <c r="A8" s="8"/>
      <c r="B8" s="319"/>
      <c r="C8" s="415" t="s">
        <v>226</v>
      </c>
      <c r="D8" s="416"/>
      <c r="E8" s="319" t="s">
        <v>227</v>
      </c>
      <c r="F8" s="322"/>
      <c r="G8" s="8"/>
      <c r="H8" s="8"/>
      <c r="I8" s="8"/>
      <c r="J8" s="8"/>
      <c r="K8" s="8"/>
    </row>
    <row r="9" spans="1:11" s="316" customFormat="1" x14ac:dyDescent="0.2">
      <c r="A9" s="16">
        <f>SUM(A4+A7)</f>
        <v>2</v>
      </c>
      <c r="B9" s="17"/>
      <c r="C9" s="417"/>
      <c r="D9" s="418"/>
      <c r="E9" s="17"/>
      <c r="F9" s="17"/>
      <c r="G9" s="320">
        <f>SUM(G4+G7)</f>
        <v>0</v>
      </c>
      <c r="H9" s="320">
        <f t="shared" ref="H9:K9" si="2">SUM(H4+H7)</f>
        <v>219</v>
      </c>
      <c r="I9" s="320">
        <f t="shared" si="2"/>
        <v>0</v>
      </c>
      <c r="J9" s="320">
        <f t="shared" si="2"/>
        <v>219</v>
      </c>
      <c r="K9" s="320">
        <f t="shared" si="2"/>
        <v>657</v>
      </c>
    </row>
  </sheetData>
  <mergeCells count="11">
    <mergeCell ref="A1:K1"/>
    <mergeCell ref="C4:D4"/>
    <mergeCell ref="C6:D6"/>
    <mergeCell ref="C7:D7"/>
    <mergeCell ref="C8:D8"/>
    <mergeCell ref="C9:D9"/>
    <mergeCell ref="C2:D2"/>
    <mergeCell ref="G2:J2"/>
    <mergeCell ref="C3:D3"/>
    <mergeCell ref="F2:F3"/>
    <mergeCell ref="C5:D5"/>
  </mergeCells>
  <pageMargins left="0.70866141732283472" right="0.70866141732283472" top="0.74803149606299213" bottom="0.74803149606299213" header="0.31496062992125984" footer="0.31496062992125984"/>
  <pageSetup paperSize="9" scale="8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STATISTIKA</vt:lpstr>
      <vt:lpstr>POPIS</vt:lpstr>
      <vt:lpstr>HERITAGE</vt:lpstr>
      <vt:lpstr>DIFUZNI</vt:lpstr>
      <vt:lpstr>INTEGRALNI</vt:lpstr>
      <vt:lpstr>LJEČILIŠNI</vt:lpstr>
      <vt:lpstr>HOTELI POSEBNOG STANDARDA</vt:lpstr>
      <vt:lpstr>OZNAKE POSEBNOG STANDARDA</vt:lpstr>
      <vt:lpstr>GLAMPING</vt:lpstr>
      <vt:lpstr>KVALITETA</vt:lpstr>
      <vt:lpstr>MARINE PO STARIM PRAVILNICIMA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2022-05-02T11:06:46Z</dcterms:created>
  <dcterms:modified xsi:type="dcterms:W3CDTF">2025-12-31T09:50:16Z</dcterms:modified>
</cp:coreProperties>
</file>